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6E99E7E0-1C71-4AB7-AE8B-C06F7B251C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散佈圖分析" sheetId="1" r:id="rId1"/>
  </sheets>
  <definedNames>
    <definedName name="_xlnm.Print_Area" localSheetId="0">散佈圖分析!$A$1:$F$51</definedName>
  </definedNames>
  <calcPr calcId="181029"/>
</workbook>
</file>

<file path=xl/calcChain.xml><?xml version="1.0" encoding="utf-8"?>
<calcChain xmlns="http://schemas.openxmlformats.org/spreadsheetml/2006/main">
  <c r="F15" i="1" l="1"/>
  <c r="F14" i="1"/>
  <c r="F13" i="1"/>
  <c r="F12" i="1"/>
  <c r="F11" i="1"/>
  <c r="F10" i="1"/>
  <c r="F9" i="1"/>
  <c r="F8" i="1"/>
</calcChain>
</file>

<file path=xl/sharedStrings.xml><?xml version="1.0" encoding="utf-8"?>
<sst xmlns="http://schemas.openxmlformats.org/spreadsheetml/2006/main" count="28" uniqueCount="28">
  <si>
    <t>散佈圖與相關分析　Scatter Diagram &amp; Correlation</t>
  </si>
  <si>
    <t>分析主題</t>
  </si>
  <si>
    <t>日期</t>
  </si>
  <si>
    <t>X 因子</t>
  </si>
  <si>
    <t>Y 特性</t>
  </si>
  <si>
    <t>分析人員</t>
  </si>
  <si>
    <t>資料期間</t>
  </si>
  <si>
    <t>序號</t>
  </si>
  <si>
    <t>X 值</t>
  </si>
  <si>
    <t>Y 值</t>
  </si>
  <si>
    <t/>
  </si>
  <si>
    <t>統計量</t>
  </si>
  <si>
    <t>數值（自動計算）</t>
  </si>
  <si>
    <t>樣本數 n</t>
  </si>
  <si>
    <t>X 平均</t>
  </si>
  <si>
    <t>Y 平均</t>
  </si>
  <si>
    <t>相關係數 r</t>
  </si>
  <si>
    <t>判定係數 R²</t>
  </si>
  <si>
    <t>迴歸線斜率</t>
  </si>
  <si>
    <t>迴歸線截距</t>
  </si>
  <si>
    <t>判讀</t>
  </si>
  <si>
    <t>判讀參考（統計學通用分級，不是規格標準）</t>
  </si>
  <si>
    <t>⚠️ 上面前 10 列是示範資料（烘烤溫度 vs 良率），**請直接覆蓋成自己的數據**。</t>
  </si>
  <si>
    <t>｜r｜≥ 0.8 高度相關　0.6～0.8 中度相關　0.4～0.6 低度相關　＜ 0.4 幾乎無相關</t>
  </si>
  <si>
    <t>r 為正＝X 增加 Y 也增加；r 為負＝X 增加 Y 減少。R² 是「Y 的變化有幾成能用 X 解釋」。</t>
  </si>
  <si>
    <t>⚠️ 相關不等於因果。兩件事一起變動，可能是另一個沒量到的因素造成的。</t>
  </si>
  <si>
    <t>⚠️ 建議 20～30 組數據才看得出趨勢；資料集中在一小段範圍時，r 會失真。</t>
  </si>
  <si>
    <t>散佈圖（資料一改，圖跟著動）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</si>
</sst>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新細明體"/>
      <family val="2"/>
      <scheme val="minor"/>
    </font>
    <font>
      <b/>
      <sz val="16"/>
      <color rgb="FFFFFFFF"/>
      <name val="微軟正黑體"/>
      <family val="2"/>
      <charset val="136"/>
    </font>
    <font>
      <b/>
      <sz val="10"/>
      <name val="微軟正黑體"/>
      <family val="2"/>
      <charset val="136"/>
    </font>
    <font>
      <sz val="10"/>
      <name val="微軟正黑體"/>
      <family val="2"/>
      <charset val="136"/>
    </font>
    <font>
      <b/>
      <sz val="11"/>
      <color rgb="FF1F3864"/>
      <name val="微軟正黑體"/>
      <family val="2"/>
      <charset val="136"/>
    </font>
    <font>
      <sz val="9"/>
      <color rgb="FF595959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7F8FA"/>
      </patternFill>
    </fill>
    <fill>
      <patternFill patternType="solid">
        <fgColor rgb="FFEAED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left" vertical="center" indent="1"/>
    </xf>
    <xf numFmtId="0" fontId="5" fillId="0" borderId="0" xfId="0" applyFont="1" applyAlignment="1">
      <alignment horizontal="left" vertical="top" wrapText="1" inden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  <a:extLst>
              <a:ext uri="{91240B29-F687-4F45-9708-019B960494DF}">
                <a14:hiddenLine xmlns:a14="http://schemas.microsoft.com/office/drawing/2010/main" w="19050" cap="rnd">
                  <a:solidFill>
                    <a:srgbClr val="4F81BD"/>
                  </a:solidFill>
                  <a:round/>
                </a14:hiddenLine>
              </a:ext>
            </a:extLst>
          </c:spPr>
          <c:marker>
            <c:symbol val="circle"/>
            <c:size val="6"/>
            <c:spPr>
              <a:solidFill>
                <a:srgbClr val="4F81BD"/>
              </a:solidFill>
              <a:ln w="9525">
                <a:noFill/>
              </a:ln>
              <a:effectLst/>
              <a:extLst>
                <a:ext uri="{91240B29-F687-4F45-9708-019B960494DF}">
                  <a14:hiddenLine xmlns:a14="http://schemas.microsoft.com/office/drawing/2010/main" w="9525">
                    <a:solidFill>
                      <a:srgbClr val="4F81BD"/>
                    </a:solidFill>
                  </a14:hiddenLine>
                </a:ext>
              </a:extLst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散佈圖分析!$B$8:$B$27</c:f>
              <c:numCache>
                <c:formatCode>General</c:formatCode>
                <c:ptCount val="20"/>
                <c:pt idx="0">
                  <c:v>165</c:v>
                </c:pt>
                <c:pt idx="1">
                  <c:v>170</c:v>
                </c:pt>
                <c:pt idx="2">
                  <c:v>172</c:v>
                </c:pt>
                <c:pt idx="3">
                  <c:v>175</c:v>
                </c:pt>
                <c:pt idx="4">
                  <c:v>178</c:v>
                </c:pt>
                <c:pt idx="5">
                  <c:v>180</c:v>
                </c:pt>
                <c:pt idx="6">
                  <c:v>182</c:v>
                </c:pt>
                <c:pt idx="7">
                  <c:v>185</c:v>
                </c:pt>
                <c:pt idx="8">
                  <c:v>188</c:v>
                </c:pt>
                <c:pt idx="9">
                  <c:v>190</c:v>
                </c:pt>
              </c:numCache>
            </c:numRef>
          </c:xVal>
          <c:yVal>
            <c:numRef>
              <c:f>散佈圖分析!$C$8:$C$27</c:f>
              <c:numCache>
                <c:formatCode>General</c:formatCode>
                <c:ptCount val="20"/>
                <c:pt idx="0">
                  <c:v>82</c:v>
                </c:pt>
                <c:pt idx="1">
                  <c:v>86</c:v>
                </c:pt>
                <c:pt idx="2">
                  <c:v>84</c:v>
                </c:pt>
                <c:pt idx="3">
                  <c:v>89</c:v>
                </c:pt>
                <c:pt idx="4">
                  <c:v>88</c:v>
                </c:pt>
                <c:pt idx="5">
                  <c:v>92</c:v>
                </c:pt>
                <c:pt idx="6">
                  <c:v>91</c:v>
                </c:pt>
                <c:pt idx="7">
                  <c:v>95</c:v>
                </c:pt>
                <c:pt idx="8">
                  <c:v>94</c:v>
                </c:pt>
                <c:pt idx="9">
                  <c:v>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93-4B22-BCDF-B373AC505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4306176"/>
        <c:axId val="624783856"/>
      </c:scatterChart>
      <c:valAx>
        <c:axId val="654306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624783856"/>
        <c:crosses val="autoZero"/>
        <c:crossBetween val="midCat"/>
      </c:valAx>
      <c:valAx>
        <c:axId val="62478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654306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36</xdr:row>
      <xdr:rowOff>0</xdr:rowOff>
    </xdr:from>
    <xdr:to>
      <xdr:col>6</xdr:col>
      <xdr:colOff>0</xdr:colOff>
      <xdr:row>50</xdr:row>
      <xdr:rowOff>0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6A37F81F-13E6-12BC-D716-A7FAA7979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workbookViewId="0">
      <selection sqref="A1:F1"/>
    </sheetView>
  </sheetViews>
  <sheetFormatPr defaultRowHeight="15"/>
  <cols>
    <col min="1" max="1" width="12" customWidth="1"/>
    <col min="2" max="3" width="14" customWidth="1"/>
    <col min="4" max="4" width="12" customWidth="1"/>
    <col min="5" max="6" width="18" customWidth="1"/>
  </cols>
  <sheetData>
    <row r="1" spans="1:6" ht="24" customHeight="1">
      <c r="A1" s="4" t="s">
        <v>0</v>
      </c>
      <c r="B1" s="4"/>
      <c r="C1" s="4"/>
      <c r="D1" s="4"/>
      <c r="E1" s="4"/>
      <c r="F1" s="4"/>
    </row>
    <row r="2" spans="1:6" ht="4.8" customHeight="1"/>
    <row r="3" spans="1:6" ht="24" customHeight="1">
      <c r="A3" s="1" t="s">
        <v>1</v>
      </c>
      <c r="B3" s="5"/>
      <c r="C3" s="5"/>
      <c r="D3" s="5"/>
      <c r="E3" s="1" t="s">
        <v>2</v>
      </c>
      <c r="F3" s="2"/>
    </row>
    <row r="4" spans="1:6" ht="24" customHeight="1">
      <c r="A4" s="1" t="s">
        <v>3</v>
      </c>
      <c r="B4" s="5"/>
      <c r="C4" s="5"/>
      <c r="D4" s="1" t="s">
        <v>4</v>
      </c>
      <c r="E4" s="5"/>
      <c r="F4" s="5"/>
    </row>
    <row r="5" spans="1:6" ht="24" customHeight="1">
      <c r="A5" s="1" t="s">
        <v>5</v>
      </c>
      <c r="B5" s="5"/>
      <c r="C5" s="5"/>
      <c r="D5" s="1" t="s">
        <v>6</v>
      </c>
      <c r="E5" s="5"/>
      <c r="F5" s="5"/>
    </row>
    <row r="6" spans="1:6" ht="4.8" customHeight="1"/>
    <row r="7" spans="1:6" ht="19.2" customHeight="1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</row>
    <row r="8" spans="1:6" ht="14.4" customHeight="1">
      <c r="A8" s="2">
        <v>1</v>
      </c>
      <c r="B8" s="2">
        <v>165</v>
      </c>
      <c r="C8" s="2">
        <v>82</v>
      </c>
      <c r="D8" s="2"/>
      <c r="E8" s="2" t="s">
        <v>13</v>
      </c>
      <c r="F8" s="2">
        <f>IFERROR(COUNT(B8:B27),0)</f>
        <v>10</v>
      </c>
    </row>
    <row r="9" spans="1:6" ht="14.4" customHeight="1">
      <c r="A9" s="2">
        <v>2</v>
      </c>
      <c r="B9" s="2">
        <v>170</v>
      </c>
      <c r="C9" s="2">
        <v>86</v>
      </c>
      <c r="D9" s="2"/>
      <c r="E9" s="2" t="s">
        <v>14</v>
      </c>
      <c r="F9" s="2">
        <f>IFERROR(ROUND(AVERAGE(B8:B27),2),"—")</f>
        <v>178.5</v>
      </c>
    </row>
    <row r="10" spans="1:6" ht="14.4" customHeight="1">
      <c r="A10" s="2">
        <v>3</v>
      </c>
      <c r="B10" s="2">
        <v>172</v>
      </c>
      <c r="C10" s="2">
        <v>84</v>
      </c>
      <c r="D10" s="2"/>
      <c r="E10" s="2" t="s">
        <v>15</v>
      </c>
      <c r="F10" s="2">
        <f>IFERROR(ROUND(AVERAGE(C8:C27),2),"—")</f>
        <v>89.8</v>
      </c>
    </row>
    <row r="11" spans="1:6" ht="14.4" customHeight="1">
      <c r="A11" s="2">
        <v>4</v>
      </c>
      <c r="B11" s="2">
        <v>175</v>
      </c>
      <c r="C11" s="2">
        <v>89</v>
      </c>
      <c r="D11" s="2"/>
      <c r="E11" s="2" t="s">
        <v>16</v>
      </c>
      <c r="F11" s="2">
        <f>IFERROR(ROUND(CORREL(B8:B27,C8:C27),4),"—")</f>
        <v>0.96289999999999998</v>
      </c>
    </row>
    <row r="12" spans="1:6" ht="14.4" customHeight="1">
      <c r="A12" s="2">
        <v>5</v>
      </c>
      <c r="B12" s="2">
        <v>178</v>
      </c>
      <c r="C12" s="2">
        <v>88</v>
      </c>
      <c r="D12" s="2"/>
      <c r="E12" s="2" t="s">
        <v>17</v>
      </c>
      <c r="F12" s="2">
        <f>IFERROR(ROUND(RSQ(C8:C27,B8:B27),4),"—")</f>
        <v>0.92720000000000002</v>
      </c>
    </row>
    <row r="13" spans="1:6" ht="14.4" customHeight="1">
      <c r="A13" s="2">
        <v>6</v>
      </c>
      <c r="B13" s="2">
        <v>180</v>
      </c>
      <c r="C13" s="2">
        <v>92</v>
      </c>
      <c r="D13" s="2"/>
      <c r="E13" s="2" t="s">
        <v>18</v>
      </c>
      <c r="F13" s="2">
        <f>IFERROR(ROUND(SLOPE(C8:C27,B8:B27),4),"—")</f>
        <v>0.58279999999999998</v>
      </c>
    </row>
    <row r="14" spans="1:6" ht="14.4" customHeight="1">
      <c r="A14" s="2">
        <v>7</v>
      </c>
      <c r="B14" s="2">
        <v>182</v>
      </c>
      <c r="C14" s="2">
        <v>91</v>
      </c>
      <c r="D14" s="2"/>
      <c r="E14" s="2" t="s">
        <v>19</v>
      </c>
      <c r="F14" s="2">
        <f>IFERROR(ROUND(INTERCEPT(C8:C27,B8:B27),4),"—")</f>
        <v>-14.236499999999999</v>
      </c>
    </row>
    <row r="15" spans="1:6" ht="14.4" customHeight="1">
      <c r="A15" s="2">
        <v>8</v>
      </c>
      <c r="B15" s="2">
        <v>185</v>
      </c>
      <c r="C15" s="2">
        <v>95</v>
      </c>
      <c r="D15" s="2"/>
      <c r="E15" s="2" t="s">
        <v>20</v>
      </c>
      <c r="F15" s="2" t="str">
        <f>IF(COUNT(B8:B27)&lt;3,"請先填 3 組以上",IF(ABS(CORREL(B8:B27,C8:C27))&gt;=0.8,"高度相關",IF(ABS(CORREL(B8:B27,C8:C27))&gt;=0.6,"中度相關",IF(ABS(CORREL(B8:B27,C8:C27))&gt;=0.4,"低度相關","幾乎無相關"))))</f>
        <v>高度相關</v>
      </c>
    </row>
    <row r="16" spans="1:6" ht="14.4" customHeight="1">
      <c r="A16" s="2">
        <v>9</v>
      </c>
      <c r="B16" s="2">
        <v>188</v>
      </c>
      <c r="C16" s="2">
        <v>94</v>
      </c>
      <c r="D16" s="2"/>
      <c r="E16" s="2"/>
      <c r="F16" s="2"/>
    </row>
    <row r="17" spans="1:6" ht="14.4" customHeight="1">
      <c r="A17" s="2">
        <v>10</v>
      </c>
      <c r="B17" s="2">
        <v>190</v>
      </c>
      <c r="C17" s="2">
        <v>97</v>
      </c>
      <c r="D17" s="2"/>
      <c r="E17" s="2"/>
      <c r="F17" s="2"/>
    </row>
    <row r="18" spans="1:6" ht="14.4" customHeight="1">
      <c r="A18" s="2">
        <v>11</v>
      </c>
      <c r="B18" s="2"/>
      <c r="C18" s="2"/>
      <c r="D18" s="2"/>
      <c r="E18" s="2"/>
      <c r="F18" s="2"/>
    </row>
    <row r="19" spans="1:6" ht="14.4" customHeight="1">
      <c r="A19" s="2">
        <v>12</v>
      </c>
      <c r="B19" s="2"/>
      <c r="C19" s="2"/>
      <c r="D19" s="2"/>
      <c r="E19" s="2"/>
      <c r="F19" s="2"/>
    </row>
    <row r="20" spans="1:6" ht="14.4" customHeight="1">
      <c r="A20" s="2">
        <v>13</v>
      </c>
      <c r="B20" s="2"/>
      <c r="C20" s="2"/>
      <c r="D20" s="2"/>
      <c r="E20" s="2"/>
      <c r="F20" s="2"/>
    </row>
    <row r="21" spans="1:6" ht="14.4" customHeight="1">
      <c r="A21" s="2">
        <v>14</v>
      </c>
      <c r="B21" s="2"/>
      <c r="C21" s="2"/>
      <c r="D21" s="2"/>
      <c r="E21" s="2"/>
      <c r="F21" s="2"/>
    </row>
    <row r="22" spans="1:6" ht="14.4" customHeight="1">
      <c r="A22" s="2">
        <v>15</v>
      </c>
      <c r="B22" s="2"/>
      <c r="C22" s="2"/>
      <c r="D22" s="2"/>
      <c r="E22" s="2"/>
      <c r="F22" s="2"/>
    </row>
    <row r="23" spans="1:6" ht="14.4" customHeight="1">
      <c r="A23" s="2">
        <v>16</v>
      </c>
      <c r="B23" s="2"/>
      <c r="C23" s="2"/>
      <c r="D23" s="2"/>
      <c r="E23" s="2"/>
      <c r="F23" s="2"/>
    </row>
    <row r="24" spans="1:6" ht="14.4" customHeight="1">
      <c r="A24" s="2">
        <v>17</v>
      </c>
      <c r="B24" s="2"/>
      <c r="C24" s="2"/>
      <c r="D24" s="2"/>
      <c r="E24" s="2"/>
      <c r="F24" s="2"/>
    </row>
    <row r="25" spans="1:6" ht="14.4" customHeight="1">
      <c r="A25" s="2">
        <v>18</v>
      </c>
      <c r="B25" s="2"/>
      <c r="C25" s="2"/>
      <c r="D25" s="2"/>
      <c r="E25" s="2"/>
      <c r="F25" s="2"/>
    </row>
    <row r="26" spans="1:6" ht="14.4" customHeight="1">
      <c r="A26" s="2">
        <v>19</v>
      </c>
      <c r="B26" s="2"/>
      <c r="C26" s="2"/>
      <c r="D26" s="2"/>
      <c r="E26" s="2"/>
      <c r="F26" s="2"/>
    </row>
    <row r="27" spans="1:6" ht="14.4" customHeight="1">
      <c r="A27" s="2">
        <v>20</v>
      </c>
      <c r="B27" s="2"/>
      <c r="C27" s="2"/>
      <c r="D27" s="2"/>
      <c r="E27" s="2"/>
      <c r="F27" s="2"/>
    </row>
    <row r="28" spans="1:6" ht="4.8" customHeight="1"/>
    <row r="29" spans="1:6" ht="17.55" customHeight="1">
      <c r="A29" s="6" t="s">
        <v>21</v>
      </c>
      <c r="B29" s="6"/>
      <c r="C29" s="6"/>
      <c r="D29" s="6"/>
      <c r="E29" s="6"/>
      <c r="F29" s="6"/>
    </row>
    <row r="30" spans="1:6" ht="14.4" customHeight="1">
      <c r="A30" s="7" t="s">
        <v>22</v>
      </c>
      <c r="B30" s="7"/>
      <c r="C30" s="7"/>
      <c r="D30" s="7"/>
      <c r="E30" s="7"/>
      <c r="F30" s="7"/>
    </row>
    <row r="31" spans="1:6" ht="14.4" customHeight="1">
      <c r="A31" s="7" t="s">
        <v>23</v>
      </c>
      <c r="B31" s="7"/>
      <c r="C31" s="7"/>
      <c r="D31" s="7"/>
      <c r="E31" s="7"/>
      <c r="F31" s="7"/>
    </row>
    <row r="32" spans="1:6" ht="14.4" customHeight="1">
      <c r="A32" s="7" t="s">
        <v>24</v>
      </c>
      <c r="B32" s="7"/>
      <c r="C32" s="7"/>
      <c r="D32" s="7"/>
      <c r="E32" s="7"/>
      <c r="F32" s="7"/>
    </row>
    <row r="33" spans="1:6" ht="14.4" customHeight="1">
      <c r="A33" s="7" t="s">
        <v>25</v>
      </c>
      <c r="B33" s="7"/>
      <c r="C33" s="7"/>
      <c r="D33" s="7"/>
      <c r="E33" s="7"/>
      <c r="F33" s="7"/>
    </row>
    <row r="34" spans="1:6" ht="14.4" customHeight="1">
      <c r="A34" s="7" t="s">
        <v>26</v>
      </c>
      <c r="B34" s="7"/>
      <c r="C34" s="7"/>
      <c r="D34" s="7"/>
      <c r="E34" s="7"/>
      <c r="F34" s="7"/>
    </row>
    <row r="35" spans="1:6" ht="4.8" customHeight="1"/>
    <row r="36" spans="1:6" ht="17.55" customHeight="1">
      <c r="A36" s="6" t="s">
        <v>27</v>
      </c>
      <c r="B36" s="6"/>
      <c r="C36" s="6"/>
      <c r="D36" s="6"/>
      <c r="E36" s="6"/>
      <c r="F36" s="6"/>
    </row>
    <row r="37" spans="1:6" ht="16.05" customHeight="1"/>
    <row r="38" spans="1:6" ht="16.05" customHeight="1"/>
    <row r="39" spans="1:6" ht="16.05" customHeight="1"/>
    <row r="40" spans="1:6" ht="16.05" customHeight="1"/>
    <row r="41" spans="1:6" ht="16.05" customHeight="1"/>
    <row r="42" spans="1:6" ht="16.05" customHeight="1"/>
    <row r="43" spans="1:6" ht="16.05" customHeight="1"/>
    <row r="44" spans="1:6" ht="16.05" customHeight="1"/>
    <row r="45" spans="1:6" ht="16.05" customHeight="1"/>
    <row r="46" spans="1:6" ht="16.05" customHeight="1"/>
    <row r="47" spans="1:6" ht="16.05" customHeight="1"/>
    <row r="48" spans="1:6" ht="16.05" customHeight="1"/>
    <row r="49" ht="16.05" customHeight="1"/>
    <row r="50" ht="16.05" customHeight="1"/>
    <row r="51" ht="16.05" customHeight="1"/>
  </sheetData>
  <mergeCells count="13">
    <mergeCell ref="A34:F34"/>
    <mergeCell ref="A36:F36"/>
    <mergeCell ref="A29:F29"/>
    <mergeCell ref="A30:F30"/>
    <mergeCell ref="A31:F31"/>
    <mergeCell ref="A32:F32"/>
    <mergeCell ref="A33:F33"/>
    <mergeCell ref="A1:F1"/>
    <mergeCell ref="B3:D3"/>
    <mergeCell ref="B4:C4"/>
    <mergeCell ref="E4:F4"/>
    <mergeCell ref="B5:C5"/>
    <mergeCell ref="E5:F5"/>
  </mergeCells>
  <phoneticPr fontId="6" type="noConversion"/>
  <pageMargins left="0.4" right="0.4" top="0.5" bottom="0.5" header="0.2" footer="0.2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散佈圖分析</vt:lpstr>
      <vt:lpstr>散佈圖分析!Print_Area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2026-09-06T07:43:12Z</dcterms:created>
  <dcterms:modified xsi:type="dcterms:W3CDTF">2026-09-06T07:43:27Z</dcterms:modified>
  <cp:category/>
</cp:coreProperties>
</file>