
<file path=[Content_Types].xml><?xml version="1.0" encoding="utf-8"?>
<Types xmlns="http://schemas.openxmlformats.org/package/2006/content-types">
  <Default Extension="xml" ContentType="application/xml"/>
  <Default Extension="wdp" ContentType="image/vnd.ms-photo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770" windowHeight="8520"/>
  </bookViews>
  <sheets>
    <sheet name="首頁" sheetId="2" r:id="rId1"/>
    <sheet name="資訊錄入" sheetId="1" r:id="rId2"/>
    <sheet name="圖表統計" sheetId="3" r:id="rId3"/>
    <sheet name="資訊查詢" sheetId="4" r:id="rId4"/>
    <sheet name="即時統計" sheetId="5" r:id="rId5"/>
  </sheets>
  <definedNames>
    <definedName name="_xlcn.WorksheetConnection_圖表統計A45C761" hidden="1">圖表統計!$A$61:$C$92</definedName>
    <definedName name="_xlcn.WorksheetConnection_圖表統計A45C771" hidden="1">圖表統計!$A$60:$C$92</definedName>
  </definedNames>
  <calcPr calcId="144525" concurrentCalc="0"/>
</workbook>
</file>

<file path=xl/connections.xml><?xml version="1.0" encoding="utf-8"?>
<connections xmlns="http://schemas.openxmlformats.org/spreadsheetml/2006/main">
  <connection id="1" name="WorksheetConnection_圖表統計!$A$45:$C$76" type="5" refreshedVersion="2" saveData="1">
    <dbPr connection="" command="" commandType="2"/>
  </connection>
  <connection id="2" name="WorksheetConnection_圖表統計!$A$45:$C$77" type="5" refreshedVersion="2" saveData="1">
    <dbPr connection="" command="" commandType="2"/>
  </connection>
</connections>
</file>

<file path=xl/sharedStrings.xml><?xml version="1.0" encoding="utf-8"?>
<sst xmlns="http://schemas.openxmlformats.org/spreadsheetml/2006/main" count="77">
  <si>
    <t>資訊錄入</t>
  </si>
  <si>
    <t>會員卡號</t>
  </si>
  <si>
    <t>姓名</t>
  </si>
  <si>
    <t>性別</t>
  </si>
  <si>
    <t>年齡</t>
  </si>
  <si>
    <t>省/市/自治區</t>
  </si>
  <si>
    <t>通訊地址</t>
  </si>
  <si>
    <t>電話號碼</t>
  </si>
  <si>
    <t>電子郵件地址</t>
  </si>
  <si>
    <t>加入日期</t>
  </si>
  <si>
    <t>消費次數</t>
  </si>
  <si>
    <t>備註</t>
  </si>
  <si>
    <t>賈圖</t>
  </si>
  <si>
    <t>男</t>
  </si>
  <si>
    <t>江蘇</t>
  </si>
  <si>
    <t>江蘇……………………</t>
  </si>
  <si>
    <t>1111111111@xx.com</t>
  </si>
  <si>
    <t>張三</t>
  </si>
  <si>
    <t>浙江</t>
  </si>
  <si>
    <t>浙江……………………</t>
  </si>
  <si>
    <t>李四</t>
  </si>
  <si>
    <t>女</t>
  </si>
  <si>
    <t>福建</t>
  </si>
  <si>
    <t>福建……………………</t>
  </si>
  <si>
    <t>王五</t>
  </si>
  <si>
    <t>上海</t>
  </si>
  <si>
    <t>上海……………………</t>
  </si>
  <si>
    <t>任六</t>
  </si>
  <si>
    <t>安徽</t>
  </si>
  <si>
    <t>安徽……………………</t>
  </si>
  <si>
    <t>孫七</t>
  </si>
  <si>
    <t>鄭八</t>
  </si>
  <si>
    <t>廣東</t>
  </si>
  <si>
    <t>廣東……………………</t>
  </si>
  <si>
    <t>李九</t>
  </si>
  <si>
    <t>武十</t>
  </si>
  <si>
    <t>司馬一</t>
  </si>
  <si>
    <t>東方二</t>
  </si>
  <si>
    <t>張二</t>
  </si>
  <si>
    <t>令狐四</t>
  </si>
  <si>
    <t>週一</t>
  </si>
  <si>
    <t>劉三</t>
  </si>
  <si>
    <t>瀋陽</t>
  </si>
  <si>
    <t>瀋陽……………………</t>
  </si>
  <si>
    <t>歐陽五</t>
  </si>
  <si>
    <t>宋七</t>
  </si>
  <si>
    <t>江西</t>
  </si>
  <si>
    <t>江西……………………</t>
  </si>
  <si>
    <t>彭十三</t>
  </si>
  <si>
    <t>關雨</t>
  </si>
  <si>
    <t>曹方</t>
  </si>
  <si>
    <t>諸葛八</t>
  </si>
  <si>
    <t>朱加</t>
  </si>
  <si>
    <t>唐一</t>
  </si>
  <si>
    <t>牛六</t>
  </si>
  <si>
    <t>鄧五</t>
  </si>
  <si>
    <t>吳雨</t>
  </si>
  <si>
    <t>徐師</t>
  </si>
  <si>
    <t>郭達</t>
  </si>
  <si>
    <t>王如</t>
  </si>
  <si>
    <t>楊靜</t>
  </si>
  <si>
    <t>昂清</t>
  </si>
  <si>
    <t>+</t>
  </si>
  <si>
    <t>圖表統計</t>
  </si>
  <si>
    <t>年齡段</t>
  </si>
  <si>
    <t>人數</t>
  </si>
  <si>
    <t>省份</t>
  </si>
  <si>
    <t>30歲以下</t>
  </si>
  <si>
    <t>30-40歲</t>
  </si>
  <si>
    <t>40-50歲</t>
  </si>
  <si>
    <t>50歲以上</t>
  </si>
  <si>
    <t>資訊查詢</t>
  </si>
  <si>
    <t>請輸入會員姓名：</t>
  </si>
  <si>
    <t>請輸入會員卡號：</t>
  </si>
  <si>
    <t>即時統計</t>
  </si>
  <si>
    <t>當前日期：</t>
  </si>
  <si>
    <t>會員總數：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</si>
</sst>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  <numFmt numFmtId="177" formatCode="0_ "/>
  </numFmts>
  <fonts count="37">
    <font>
      <sz val="10"/>
      <name val="Arial"/>
      <charset val="134"/>
    </font>
    <font>
      <sz val="10"/>
      <name val="微软雅黑"/>
      <charset val="134"/>
    </font>
    <font>
      <b/>
      <sz val="24"/>
      <color indexed="9"/>
      <name val="迷你简稚艺"/>
      <charset val="134"/>
    </font>
    <font>
      <b/>
      <sz val="22"/>
      <color theme="0"/>
      <name val="微软雅黑"/>
      <charset val="134"/>
    </font>
    <font>
      <sz val="12"/>
      <name val="Arial"/>
      <charset val="134"/>
    </font>
    <font>
      <sz val="10"/>
      <name val="宋体"/>
      <charset val="134"/>
    </font>
    <font>
      <b/>
      <sz val="12"/>
      <color theme="0"/>
      <name val="微软雅黑"/>
      <charset val="134"/>
    </font>
    <font>
      <sz val="12"/>
      <color theme="9" tint="-0.499984740745262"/>
      <name val="微软雅黑"/>
      <charset val="134"/>
    </font>
    <font>
      <sz val="11"/>
      <name val="微软雅黑"/>
      <charset val="134"/>
    </font>
    <font>
      <sz val="14"/>
      <color theme="0"/>
      <name val="微软雅黑"/>
      <charset val="134"/>
    </font>
    <font>
      <sz val="11"/>
      <color theme="9" tint="-0.499984740745262"/>
      <name val="微软雅黑"/>
      <charset val="134"/>
    </font>
    <font>
      <sz val="12"/>
      <name val="微软雅黑"/>
      <charset val="134"/>
    </font>
    <font>
      <b/>
      <sz val="24"/>
      <color indexed="9"/>
      <name val="微软雅黑"/>
      <charset val="134"/>
    </font>
    <font>
      <b/>
      <sz val="10"/>
      <color theme="0"/>
      <name val="微软雅黑"/>
      <charset val="134"/>
    </font>
    <font>
      <sz val="10"/>
      <color theme="9" tint="-0.499984740745262"/>
      <name val="微软雅黑"/>
      <charset val="134"/>
    </font>
    <font>
      <b/>
      <sz val="10"/>
      <name val="微软雅黑"/>
      <charset val="134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68B32"/>
        <bgColor indexed="64"/>
      </patternFill>
    </fill>
    <fill>
      <patternFill patternType="solid">
        <fgColor rgb="FFFCD3B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rgb="FF005D96"/>
      </left>
      <right/>
      <top style="thin">
        <color rgb="FF005D96"/>
      </top>
      <bottom/>
      <diagonal/>
    </border>
    <border>
      <left/>
      <right style="thin">
        <color rgb="FF005D96"/>
      </right>
      <top style="thin">
        <color rgb="FF005D96"/>
      </top>
      <bottom/>
      <diagonal/>
    </border>
    <border>
      <left/>
      <right/>
      <top style="thin">
        <color rgb="FF0084D6"/>
      </top>
      <bottom/>
      <diagonal/>
    </border>
    <border>
      <left/>
      <right style="thin">
        <color rgb="FF0084D6"/>
      </right>
      <top style="thin">
        <color rgb="FF0084D6"/>
      </top>
      <bottom/>
      <diagonal/>
    </border>
    <border>
      <left style="thin">
        <color rgb="FF005D96"/>
      </left>
      <right/>
      <top/>
      <bottom style="thin">
        <color rgb="FF005D96"/>
      </bottom>
      <diagonal/>
    </border>
    <border>
      <left/>
      <right style="thin">
        <color rgb="FF005D96"/>
      </right>
      <top/>
      <bottom style="thin">
        <color rgb="FF005D96"/>
      </bottom>
      <diagonal/>
    </border>
    <border>
      <left/>
      <right/>
      <top/>
      <bottom style="thin">
        <color rgb="FF0084D6"/>
      </bottom>
      <diagonal/>
    </border>
    <border>
      <left/>
      <right style="thin">
        <color rgb="FF0084D6"/>
      </right>
      <top/>
      <bottom style="thin">
        <color rgb="FF0084D6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rgb="FF0084D6"/>
      </left>
      <right style="thin">
        <color rgb="FF0084D6"/>
      </right>
      <top style="thin">
        <color rgb="FF0084D6"/>
      </top>
      <bottom style="thin">
        <color rgb="FF0084D6"/>
      </bottom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/>
      <right/>
      <top/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2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19" borderId="16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31" borderId="20" applyNumberFormat="0" applyFon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5" fillId="10" borderId="21" applyNumberFormat="0" applyAlignment="0" applyProtection="0">
      <alignment vertical="center"/>
    </xf>
    <xf numFmtId="0" fontId="22" fillId="10" borderId="16" applyNumberFormat="0" applyAlignment="0" applyProtection="0">
      <alignment vertical="center"/>
    </xf>
    <xf numFmtId="0" fontId="31" fillId="27" borderId="19" applyNumberFormat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/>
    <xf numFmtId="0" fontId="2" fillId="2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14" fontId="3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177" fontId="5" fillId="0" borderId="0" xfId="0" applyNumberFormat="1" applyFont="1" applyBorder="1"/>
    <xf numFmtId="14" fontId="5" fillId="0" borderId="0" xfId="0" applyNumberFormat="1" applyFont="1" applyBorder="1"/>
    <xf numFmtId="0" fontId="6" fillId="2" borderId="1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3" borderId="0" xfId="0" applyNumberFormat="1" applyFont="1" applyFill="1" applyBorder="1" applyAlignment="1">
      <alignment horizontal="left" vertical="center" wrapText="1"/>
    </xf>
    <xf numFmtId="0" fontId="8" fillId="3" borderId="0" xfId="0" applyNumberFormat="1" applyFont="1" applyFill="1" applyBorder="1" applyAlignment="1">
      <alignment horizontal="left" vertical="center"/>
    </xf>
    <xf numFmtId="0" fontId="9" fillId="2" borderId="9" xfId="0" applyNumberFormat="1" applyFont="1" applyFill="1" applyBorder="1" applyAlignment="1">
      <alignment vertical="center" wrapText="1"/>
    </xf>
    <xf numFmtId="0" fontId="10" fillId="0" borderId="10" xfId="0" applyNumberFormat="1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2" fillId="2" borderId="0" xfId="0" applyNumberFormat="1" applyFont="1" applyFill="1" applyBorder="1" applyAlignment="1">
      <alignment horizontal="left" vertical="center" wrapText="1"/>
    </xf>
    <xf numFmtId="0" fontId="13" fillId="4" borderId="11" xfId="0" applyNumberFormat="1" applyFont="1" applyFill="1" applyBorder="1" applyAlignment="1">
      <alignment horizontal="center" vertical="center" wrapText="1"/>
    </xf>
    <xf numFmtId="0" fontId="14" fillId="3" borderId="0" xfId="0" applyNumberFormat="1" applyFont="1" applyFill="1" applyBorder="1" applyAlignment="1">
      <alignment horizontal="left" vertical="center" wrapText="1"/>
    </xf>
    <xf numFmtId="0" fontId="14" fillId="3" borderId="11" xfId="0" applyNumberFormat="1" applyFont="1" applyFill="1" applyBorder="1" applyAlignment="1">
      <alignment horizontal="center" vertical="center" wrapText="1"/>
    </xf>
    <xf numFmtId="0" fontId="14" fillId="3" borderId="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77" fontId="1" fillId="0" borderId="0" xfId="0" applyNumberFormat="1" applyFont="1" applyBorder="1" applyAlignment="1">
      <alignment horizontal="left" vertical="center"/>
    </xf>
    <xf numFmtId="14" fontId="1" fillId="0" borderId="0" xfId="0" applyNumberFormat="1" applyFont="1" applyBorder="1" applyAlignment="1">
      <alignment horizontal="left" vertical="center"/>
    </xf>
    <xf numFmtId="0" fontId="12" fillId="2" borderId="12" xfId="0" applyNumberFormat="1" applyFont="1" applyFill="1" applyBorder="1" applyAlignment="1">
      <alignment horizontal="left" vertical="center" wrapText="1"/>
    </xf>
    <xf numFmtId="0" fontId="6" fillId="2" borderId="13" xfId="0" applyNumberFormat="1" applyFont="1" applyFill="1" applyBorder="1" applyAlignment="1">
      <alignment horizontal="left" vertical="center" wrapText="1"/>
    </xf>
    <xf numFmtId="0" fontId="14" fillId="0" borderId="13" xfId="0" applyNumberFormat="1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176" fontId="14" fillId="0" borderId="13" xfId="0" applyNumberFormat="1" applyFont="1" applyBorder="1" applyAlignment="1">
      <alignment horizontal="left" vertical="center" wrapText="1"/>
    </xf>
    <xf numFmtId="177" fontId="14" fillId="0" borderId="13" xfId="0" applyNumberFormat="1" applyFont="1" applyBorder="1" applyAlignment="1">
      <alignment horizontal="left" vertical="center" wrapText="1"/>
    </xf>
    <xf numFmtId="0" fontId="14" fillId="3" borderId="13" xfId="0" applyNumberFormat="1" applyFont="1" applyFill="1" applyBorder="1" applyAlignment="1">
      <alignment horizontal="left" vertical="center" wrapText="1"/>
    </xf>
    <xf numFmtId="176" fontId="14" fillId="3" borderId="13" xfId="0" applyNumberFormat="1" applyFont="1" applyFill="1" applyBorder="1" applyAlignment="1">
      <alignment horizontal="left" vertical="center" wrapText="1"/>
    </xf>
    <xf numFmtId="14" fontId="14" fillId="0" borderId="13" xfId="0" applyNumberFormat="1" applyFont="1" applyBorder="1" applyAlignment="1">
      <alignment horizontal="left" vertical="center" wrapText="1"/>
    </xf>
    <xf numFmtId="14" fontId="14" fillId="3" borderId="13" xfId="0" applyNumberFormat="1" applyFont="1" applyFill="1" applyBorder="1" applyAlignment="1">
      <alignment horizontal="left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FF0000"/>
      </font>
    </dxf>
  </dxfs>
  <tableStyles count="0" defaultTableStyle="TableStyleMedium2" defaultPivotStyle="PivotStyleLight16"/>
  <colors>
    <mruColors>
      <color rgb="00C8BA04"/>
      <color rgb="00E75C07"/>
      <color rgb="00ADA103"/>
      <color rgb="00F68B32"/>
      <color rgb="00FCD3B2"/>
      <color rgb="00665F38"/>
      <color rgb="00017CC7"/>
      <color rgb="00013E63"/>
      <color rgb="00005D96"/>
      <color rgb="000064A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2.xml"/><Relationship Id="rId7" Type="http://schemas.openxmlformats.org/officeDocument/2006/relationships/customXml" Target="../customXml/item1.xml"/><Relationship Id="rId6" Type="http://schemas.openxmlformats.org/officeDocument/2006/relationships/connections" Target="connections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589454663375"/>
          <c:y val="0.0807236869365006"/>
          <c:w val="0.765240700785647"/>
          <c:h val="0.781566045405832"/>
        </c:manualLayout>
      </c:layout>
      <c:doughnut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rgbClr val="E75C07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rgbClr val="F68B3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rgbClr val="ADA10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圖表統計!$B$36:$B$39</c:f>
              <c:strCache>
                <c:ptCount val="4"/>
                <c:pt idx="0">
                  <c:v>30歲以下</c:v>
                </c:pt>
                <c:pt idx="1">
                  <c:v>30-40歲</c:v>
                </c:pt>
                <c:pt idx="2">
                  <c:v>40-50歲</c:v>
                </c:pt>
                <c:pt idx="3">
                  <c:v>50歲以上</c:v>
                </c:pt>
              </c:strCache>
            </c:strRef>
          </c:cat>
          <c:val>
            <c:numRef>
              <c:f>圖表統計!$C$36:$C$39</c:f>
              <c:numCache>
                <c:formatCode>General</c:formatCode>
                <c:ptCount val="4"/>
                <c:pt idx="0">
                  <c:v>10</c:v>
                </c:pt>
                <c:pt idx="1">
                  <c:v>18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100" b="0" i="0" u="none" strike="noStrike" kern="1200" baseline="0">
              <a:solidFill>
                <a:schemeClr val="accent6">
                  <a:lumMod val="50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F68B32"/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98980809217"/>
          <c:y val="0.0745346377157401"/>
          <c:w val="0.799655861199168"/>
          <c:h val="0.84404294917680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solidFill>
                <a:schemeClr val="bg1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圖表統計!$H$36:$H$43</c:f>
              <c:strCache>
                <c:ptCount val="8"/>
                <c:pt idx="0">
                  <c:v>江蘇</c:v>
                </c:pt>
                <c:pt idx="1">
                  <c:v>浙江</c:v>
                </c:pt>
                <c:pt idx="2">
                  <c:v>福建</c:v>
                </c:pt>
                <c:pt idx="3">
                  <c:v>上海</c:v>
                </c:pt>
                <c:pt idx="4">
                  <c:v>安徽</c:v>
                </c:pt>
                <c:pt idx="5">
                  <c:v>廣東</c:v>
                </c:pt>
                <c:pt idx="6">
                  <c:v>瀋陽</c:v>
                </c:pt>
                <c:pt idx="7">
                  <c:v>江西</c:v>
                </c:pt>
              </c:strCache>
            </c:strRef>
          </c:cat>
          <c:val>
            <c:numRef>
              <c:f>圖表統計!$I$36:$I$43</c:f>
              <c:numCache>
                <c:formatCode>General</c:formatCode>
                <c:ptCount val="8"/>
                <c:pt idx="0">
                  <c:v>7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13192616"/>
        <c:axId val="613192288"/>
      </c:barChart>
      <c:catAx>
        <c:axId val="6131926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0" i="0" u="none" strike="noStrike" kern="1200" cap="all" baseline="0">
                <a:solidFill>
                  <a:schemeClr val="accent6">
                    <a:lumMod val="50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  <c:crossAx val="613192288"/>
        <c:crosses val="autoZero"/>
        <c:auto val="1"/>
        <c:lblAlgn val="ctr"/>
        <c:lblOffset val="100"/>
        <c:noMultiLvlLbl val="0"/>
      </c:catAx>
      <c:valAx>
        <c:axId val="61319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13192616"/>
        <c:crosses val="autoZero"/>
        <c:crossBetween val="between"/>
      </c:valAx>
      <c:spPr>
        <a:noFill/>
        <a:ln>
          <a:solidFill>
            <a:schemeClr val="accent6">
              <a:lumMod val="75000"/>
              <a:alpha val="9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F68B32"/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200904202406"/>
          <c:y val="0.0731808719003683"/>
          <c:w val="0.789374785674754"/>
          <c:h val="0.806214997385128"/>
        </c:manualLayout>
      </c:layout>
      <c:pie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solidFill>
                <a:srgbClr val="F68B3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圖表統計!$O$36:$O$37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圖表統計!$P$36:$P$37</c:f>
              <c:numCache>
                <c:formatCode>General</c:formatCode>
                <c:ptCount val="2"/>
                <c:pt idx="0">
                  <c:v>17</c:v>
                </c:pt>
                <c:pt idx="1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100" b="0" i="0" u="none" strike="noStrike" kern="1200" baseline="0">
              <a:solidFill>
                <a:schemeClr val="accent6">
                  <a:lumMod val="50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F68B32"/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hyperlink" Target="#&#21363;&#26178;&#32113;&#35336;!A1"/><Relationship Id="rId4" Type="http://schemas.openxmlformats.org/officeDocument/2006/relationships/hyperlink" Target="#&#22294;&#34920;&#32113;&#35336;!A1"/><Relationship Id="rId3" Type="http://schemas.openxmlformats.org/officeDocument/2006/relationships/hyperlink" Target="#&#36039;&#35338;&#26597;&#35426;!A1"/><Relationship Id="rId2" Type="http://schemas.openxmlformats.org/officeDocument/2006/relationships/image" Target="../media/image1.png"/><Relationship Id="rId1" Type="http://schemas.openxmlformats.org/officeDocument/2006/relationships/hyperlink" Target="#&#36039;&#35338;&#37636;&#20837;!A1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hyperlink" Target="#&#21363;&#26178;&#32113;&#35336;!A1"/><Relationship Id="rId3" Type="http://schemas.openxmlformats.org/officeDocument/2006/relationships/hyperlink" Target="#&#36039;&#35338;&#26597;&#35426;!A1"/><Relationship Id="rId2" Type="http://schemas.openxmlformats.org/officeDocument/2006/relationships/hyperlink" Target="#&#22294;&#34920;&#32113;&#35336;!A1"/><Relationship Id="rId1" Type="http://schemas.openxmlformats.org/officeDocument/2006/relationships/hyperlink" Target="#&#39318;&#38913;!A1"/></Relationships>
</file>

<file path=xl/drawings/_rels/drawing3.xml.rels><?xml version="1.0" encoding="UTF-8" standalone="yes"?>
<Relationships xmlns="http://schemas.openxmlformats.org/package/2006/relationships"><Relationship Id="rId7" Type="http://schemas.openxmlformats.org/officeDocument/2006/relationships/hyperlink" Target="#&#21363;&#26178;&#32113;&#35336;!A1"/><Relationship Id="rId6" Type="http://schemas.openxmlformats.org/officeDocument/2006/relationships/hyperlink" Target="#&#36039;&#35338;&#26597;&#35426;!A1"/><Relationship Id="rId5" Type="http://schemas.openxmlformats.org/officeDocument/2006/relationships/hyperlink" Target="#&#36039;&#35338;&#37636;&#20837;!A1"/><Relationship Id="rId4" Type="http://schemas.openxmlformats.org/officeDocument/2006/relationships/hyperlink" Target="#&#39318;&#38913;!A1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7" Type="http://schemas.microsoft.com/office/2007/relationships/hdphoto" Target="../media/hdphoto1.wdp"/><Relationship Id="rId6" Type="http://schemas.openxmlformats.org/officeDocument/2006/relationships/image" Target="../media/image2.png"/><Relationship Id="rId5" Type="http://schemas.openxmlformats.org/officeDocument/2006/relationships/hyperlink" Target="#&#21363;&#26178;&#32113;&#35336;!A1"/><Relationship Id="rId4" Type="http://schemas.openxmlformats.org/officeDocument/2006/relationships/hyperlink" Target="#&#22294;&#34920;&#32113;&#35336;!A1"/><Relationship Id="rId3" Type="http://schemas.openxmlformats.org/officeDocument/2006/relationships/hyperlink" Target="#&#36039;&#35338;&#37636;&#20837;!A1"/><Relationship Id="rId2" Type="http://schemas.openxmlformats.org/officeDocument/2006/relationships/hyperlink" Target="#&#39318;&#38913;!A1"/><Relationship Id="rId1" Type="http://schemas.openxmlformats.org/officeDocument/2006/relationships/hyperlink" Target="#&#36039;&#35338;&#26597;&#35426;!A1"/></Relationships>
</file>

<file path=xl/drawings/_rels/drawing5.xml.rels><?xml version="1.0" encoding="UTF-8" standalone="yes"?>
<Relationships xmlns="http://schemas.openxmlformats.org/package/2006/relationships"><Relationship Id="rId6" Type="http://schemas.microsoft.com/office/2007/relationships/hdphoto" Target="../media/hdphoto2.wdp"/><Relationship Id="rId5" Type="http://schemas.openxmlformats.org/officeDocument/2006/relationships/image" Target="../media/image3.png"/><Relationship Id="rId4" Type="http://schemas.openxmlformats.org/officeDocument/2006/relationships/hyperlink" Target="#&#36039;&#35338;&#26597;&#35426;!A1"/><Relationship Id="rId3" Type="http://schemas.openxmlformats.org/officeDocument/2006/relationships/hyperlink" Target="#&#22294;&#34920;&#32113;&#35336;!A1"/><Relationship Id="rId2" Type="http://schemas.openxmlformats.org/officeDocument/2006/relationships/hyperlink" Target="#&#36039;&#35338;&#37636;&#20837;!A1"/><Relationship Id="rId1" Type="http://schemas.openxmlformats.org/officeDocument/2006/relationships/hyperlink" Target="#&#39318;&#38913;!A1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295465</xdr:colOff>
      <xdr:row>4</xdr:row>
      <xdr:rowOff>41564</xdr:rowOff>
    </xdr:from>
    <xdr:to>
      <xdr:col>15</xdr:col>
      <xdr:colOff>554181</xdr:colOff>
      <xdr:row>9</xdr:row>
      <xdr:rowOff>18004</xdr:rowOff>
    </xdr:to>
    <xdr:sp>
      <xdr:nvSpPr>
        <xdr:cNvPr id="2" name="矩形 1"/>
        <xdr:cNvSpPr/>
      </xdr:nvSpPr>
      <xdr:spPr>
        <a:xfrm>
          <a:off x="3248025" y="727075"/>
          <a:ext cx="6163945" cy="8337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5400" b="1">
              <a:solidFill>
                <a:schemeClr val="bg1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客戶資料管理系統</a:t>
          </a:r>
          <a:endParaRPr lang="zh-CN" altLang="en-US" sz="5400" b="1">
            <a:solidFill>
              <a:schemeClr val="bg1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>
    <xdr:from>
      <xdr:col>2</xdr:col>
      <xdr:colOff>1</xdr:colOff>
      <xdr:row>14</xdr:row>
      <xdr:rowOff>66176</xdr:rowOff>
    </xdr:from>
    <xdr:to>
      <xdr:col>5</xdr:col>
      <xdr:colOff>311727</xdr:colOff>
      <xdr:row>19</xdr:row>
      <xdr:rowOff>51954</xdr:rowOff>
    </xdr:to>
    <xdr:sp>
      <xdr:nvSpPr>
        <xdr:cNvPr id="6" name="圓角矩形 5">
          <a:hlinkClick xmlns:r="http://schemas.openxmlformats.org/officeDocument/2006/relationships" r:id="rId1"/>
        </xdr:cNvPr>
        <xdr:cNvSpPr/>
      </xdr:nvSpPr>
      <xdr:spPr>
        <a:xfrm>
          <a:off x="1181100" y="2466340"/>
          <a:ext cx="2082800" cy="842645"/>
        </a:xfrm>
        <a:prstGeom prst="round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3200" b="1">
              <a:solidFill>
                <a:schemeClr val="bg1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資訊錄入</a:t>
          </a:r>
          <a:endParaRPr lang="zh-CN" altLang="en-US" sz="3200" b="1">
            <a:solidFill>
              <a:schemeClr val="bg1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 editAs="oneCell">
    <xdr:from>
      <xdr:col>6</xdr:col>
      <xdr:colOff>362347</xdr:colOff>
      <xdr:row>13</xdr:row>
      <xdr:rowOff>17317</xdr:rowOff>
    </xdr:from>
    <xdr:to>
      <xdr:col>14</xdr:col>
      <xdr:colOff>487299</xdr:colOff>
      <xdr:row>39</xdr:row>
      <xdr:rowOff>88373</xdr:rowOff>
    </xdr:to>
    <xdr:pic>
      <xdr:nvPicPr>
        <xdr:cNvPr id="22" name="圖片 21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0" y="2245995"/>
          <a:ext cx="4849495" cy="4528820"/>
        </a:xfrm>
        <a:prstGeom prst="rect">
          <a:avLst/>
        </a:prstGeom>
      </xdr:spPr>
    </xdr:pic>
    <xdr:clientData/>
  </xdr:twoCellAnchor>
  <xdr:twoCellAnchor>
    <xdr:from>
      <xdr:col>2</xdr:col>
      <xdr:colOff>1</xdr:colOff>
      <xdr:row>27</xdr:row>
      <xdr:rowOff>152767</xdr:rowOff>
    </xdr:from>
    <xdr:to>
      <xdr:col>5</xdr:col>
      <xdr:colOff>311727</xdr:colOff>
      <xdr:row>32</xdr:row>
      <xdr:rowOff>138546</xdr:rowOff>
    </xdr:to>
    <xdr:sp>
      <xdr:nvSpPr>
        <xdr:cNvPr id="28" name="圓角矩形 27">
          <a:hlinkClick xmlns:r="http://schemas.openxmlformats.org/officeDocument/2006/relationships" r:id="rId3"/>
        </xdr:cNvPr>
        <xdr:cNvSpPr/>
      </xdr:nvSpPr>
      <xdr:spPr>
        <a:xfrm>
          <a:off x="1181100" y="4781550"/>
          <a:ext cx="2082800" cy="843280"/>
        </a:xfrm>
        <a:prstGeom prst="round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3200" b="1">
              <a:solidFill>
                <a:schemeClr val="bg1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資訊查詢</a:t>
          </a:r>
          <a:endParaRPr lang="zh-CN" altLang="en-US" sz="3200" b="1">
            <a:solidFill>
              <a:schemeClr val="bg1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>
    <xdr:from>
      <xdr:col>15</xdr:col>
      <xdr:colOff>225135</xdr:colOff>
      <xdr:row>14</xdr:row>
      <xdr:rowOff>66176</xdr:rowOff>
    </xdr:from>
    <xdr:to>
      <xdr:col>18</xdr:col>
      <xdr:colOff>536862</xdr:colOff>
      <xdr:row>19</xdr:row>
      <xdr:rowOff>51954</xdr:rowOff>
    </xdr:to>
    <xdr:sp>
      <xdr:nvSpPr>
        <xdr:cNvPr id="29" name="圓角矩形 28">
          <a:hlinkClick xmlns:r="http://schemas.openxmlformats.org/officeDocument/2006/relationships" r:id="rId4"/>
        </xdr:cNvPr>
        <xdr:cNvSpPr/>
      </xdr:nvSpPr>
      <xdr:spPr>
        <a:xfrm>
          <a:off x="9083040" y="2466340"/>
          <a:ext cx="2083435" cy="842645"/>
        </a:xfrm>
        <a:prstGeom prst="round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3200" b="1">
              <a:solidFill>
                <a:schemeClr val="bg1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圖表統計</a:t>
          </a:r>
          <a:endParaRPr lang="zh-CN" altLang="en-US" sz="3200" b="1">
            <a:solidFill>
              <a:schemeClr val="bg1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>
    <xdr:from>
      <xdr:col>15</xdr:col>
      <xdr:colOff>225135</xdr:colOff>
      <xdr:row>27</xdr:row>
      <xdr:rowOff>152767</xdr:rowOff>
    </xdr:from>
    <xdr:to>
      <xdr:col>18</xdr:col>
      <xdr:colOff>536862</xdr:colOff>
      <xdr:row>32</xdr:row>
      <xdr:rowOff>138546</xdr:rowOff>
    </xdr:to>
    <xdr:sp>
      <xdr:nvSpPr>
        <xdr:cNvPr id="30" name="圓角矩形 29">
          <a:hlinkClick xmlns:r="http://schemas.openxmlformats.org/officeDocument/2006/relationships" r:id="rId5"/>
        </xdr:cNvPr>
        <xdr:cNvSpPr/>
      </xdr:nvSpPr>
      <xdr:spPr>
        <a:xfrm>
          <a:off x="9083040" y="4781550"/>
          <a:ext cx="2083435" cy="843280"/>
        </a:xfrm>
        <a:prstGeom prst="round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3200" b="1">
              <a:solidFill>
                <a:schemeClr val="bg1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即時統計</a:t>
          </a:r>
          <a:endParaRPr lang="zh-CN" altLang="en-US" sz="3200" b="1">
            <a:solidFill>
              <a:schemeClr val="bg1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1009651</xdr:colOff>
      <xdr:row>0</xdr:row>
      <xdr:rowOff>95251</xdr:rowOff>
    </xdr:from>
    <xdr:to>
      <xdr:col>7</xdr:col>
      <xdr:colOff>942975</xdr:colOff>
      <xdr:row>0</xdr:row>
      <xdr:rowOff>428625</xdr:rowOff>
    </xdr:to>
    <xdr:sp>
      <xdr:nvSpPr>
        <xdr:cNvPr id="2" name="圓角矩形 1">
          <a:hlinkClick xmlns:r="http://schemas.openxmlformats.org/officeDocument/2006/relationships" r:id="rId1"/>
        </xdr:cNvPr>
        <xdr:cNvSpPr/>
      </xdr:nvSpPr>
      <xdr:spPr>
        <a:xfrm>
          <a:off x="6858000" y="95250"/>
          <a:ext cx="981075" cy="333375"/>
        </a:xfrm>
        <a:prstGeom prst="roundRect">
          <a:avLst/>
        </a:prstGeom>
        <a:solidFill>
          <a:srgbClr val="F68B32"/>
        </a:solidFill>
        <a:ln w="19050"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首頁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>
    <xdr:from>
      <xdr:col>7</xdr:col>
      <xdr:colOff>1206499</xdr:colOff>
      <xdr:row>0</xdr:row>
      <xdr:rowOff>95251</xdr:rowOff>
    </xdr:from>
    <xdr:to>
      <xdr:col>9</xdr:col>
      <xdr:colOff>9205</xdr:colOff>
      <xdr:row>0</xdr:row>
      <xdr:rowOff>428625</xdr:rowOff>
    </xdr:to>
    <xdr:sp>
      <xdr:nvSpPr>
        <xdr:cNvPr id="7" name="圓角矩形 6">
          <a:hlinkClick xmlns:r="http://schemas.openxmlformats.org/officeDocument/2006/relationships" r:id="rId2"/>
        </xdr:cNvPr>
        <xdr:cNvSpPr/>
      </xdr:nvSpPr>
      <xdr:spPr>
        <a:xfrm flipH="1">
          <a:off x="8101965" y="95250"/>
          <a:ext cx="1079500" cy="333375"/>
        </a:xfrm>
        <a:prstGeom prst="roundRect">
          <a:avLst/>
        </a:prstGeom>
        <a:solidFill>
          <a:srgbClr val="F68B32"/>
        </a:solidFill>
        <a:ln w="19050"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圖表統計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>
    <xdr:from>
      <xdr:col>9</xdr:col>
      <xdr:colOff>279401</xdr:colOff>
      <xdr:row>0</xdr:row>
      <xdr:rowOff>95251</xdr:rowOff>
    </xdr:from>
    <xdr:to>
      <xdr:col>10</xdr:col>
      <xdr:colOff>374650</xdr:colOff>
      <xdr:row>0</xdr:row>
      <xdr:rowOff>428625</xdr:rowOff>
    </xdr:to>
    <xdr:sp>
      <xdr:nvSpPr>
        <xdr:cNvPr id="8" name="圓角矩形 7">
          <a:hlinkClick xmlns:r="http://schemas.openxmlformats.org/officeDocument/2006/relationships" r:id="rId3"/>
        </xdr:cNvPr>
        <xdr:cNvSpPr/>
      </xdr:nvSpPr>
      <xdr:spPr>
        <a:xfrm flipH="1">
          <a:off x="9451975" y="95250"/>
          <a:ext cx="981075" cy="333375"/>
        </a:xfrm>
        <a:prstGeom prst="roundRect">
          <a:avLst/>
        </a:prstGeom>
        <a:solidFill>
          <a:srgbClr val="F68B32"/>
        </a:solidFill>
        <a:ln w="19050"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資訊查詢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>
    <xdr:from>
      <xdr:col>10</xdr:col>
      <xdr:colOff>638176</xdr:colOff>
      <xdr:row>0</xdr:row>
      <xdr:rowOff>95251</xdr:rowOff>
    </xdr:from>
    <xdr:to>
      <xdr:col>10</xdr:col>
      <xdr:colOff>1619250</xdr:colOff>
      <xdr:row>0</xdr:row>
      <xdr:rowOff>428625</xdr:rowOff>
    </xdr:to>
    <xdr:sp>
      <xdr:nvSpPr>
        <xdr:cNvPr id="9" name="圓角矩形 8">
          <a:hlinkClick xmlns:r="http://schemas.openxmlformats.org/officeDocument/2006/relationships" r:id="rId4"/>
        </xdr:cNvPr>
        <xdr:cNvSpPr/>
      </xdr:nvSpPr>
      <xdr:spPr>
        <a:xfrm flipH="1">
          <a:off x="10696575" y="95250"/>
          <a:ext cx="981075" cy="333375"/>
        </a:xfrm>
        <a:prstGeom prst="roundRect">
          <a:avLst/>
        </a:prstGeom>
        <a:solidFill>
          <a:srgbClr val="F68B32"/>
        </a:solidFill>
        <a:ln w="19050"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即時統計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>
    <xdr:from>
      <xdr:col>5</xdr:col>
      <xdr:colOff>1343024</xdr:colOff>
      <xdr:row>69</xdr:row>
      <xdr:rowOff>95249</xdr:rowOff>
    </xdr:from>
    <xdr:to>
      <xdr:col>7</xdr:col>
      <xdr:colOff>990599</xdr:colOff>
      <xdr:row>72</xdr:row>
      <xdr:rowOff>152400</xdr:rowOff>
    </xdr:to>
    <xdr:sp>
      <xdr:nvSpPr>
        <xdr:cNvPr id="11" name="對話氣泡: 圓角矩形 10"/>
        <xdr:cNvSpPr/>
      </xdr:nvSpPr>
      <xdr:spPr>
        <a:xfrm>
          <a:off x="5552440" y="14296390"/>
          <a:ext cx="2333625" cy="686435"/>
        </a:xfrm>
        <a:prstGeom prst="wedgeRoundRectCallout">
          <a:avLst>
            <a:gd name="adj1" fmla="val -28689"/>
            <a:gd name="adj2" fmla="val -87037"/>
            <a:gd name="adj3" fmla="val 16667"/>
          </a:avLst>
        </a:prstGeom>
        <a:solidFill>
          <a:schemeClr val="bg1"/>
        </a:solidFill>
        <a:ln w="3175">
          <a:solidFill>
            <a:srgbClr val="F68B3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000">
              <a:solidFill>
                <a:schemeClr val="accent6">
                  <a:lumMod val="50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說明：為了不影響圖表統計，請在</a:t>
          </a:r>
          <a:r>
            <a:rPr lang="en-US" altLang="zh-CN" sz="1000">
              <a:solidFill>
                <a:schemeClr val="accent6">
                  <a:lumMod val="50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+</a:t>
          </a:r>
          <a:r>
            <a:rPr lang="zh-CN" altLang="en-US" sz="1000">
              <a:solidFill>
                <a:schemeClr val="accent6">
                  <a:lumMod val="50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上方插入行，並且不可刪除</a:t>
          </a:r>
          <a:r>
            <a:rPr lang="en-US" altLang="zh-CN" sz="1000">
              <a:solidFill>
                <a:schemeClr val="accent6">
                  <a:lumMod val="50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+</a:t>
          </a:r>
          <a:r>
            <a:rPr lang="zh-CN" altLang="en-US" sz="1000">
              <a:solidFill>
                <a:schemeClr val="accent6">
                  <a:lumMod val="50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行。</a:t>
          </a:r>
          <a:endParaRPr lang="en-US" altLang="zh-CN" sz="1000">
            <a:solidFill>
              <a:schemeClr val="accent6">
                <a:lumMod val="50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  <a:p>
          <a:pPr algn="l"/>
          <a:endParaRPr lang="zh-CN" altLang="en-US" sz="1000">
            <a:solidFill>
              <a:schemeClr val="accent6">
                <a:lumMod val="50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201705</xdr:colOff>
      <xdr:row>0</xdr:row>
      <xdr:rowOff>75081</xdr:rowOff>
    </xdr:from>
    <xdr:to>
      <xdr:col>12</xdr:col>
      <xdr:colOff>589988</xdr:colOff>
      <xdr:row>0</xdr:row>
      <xdr:rowOff>470647</xdr:rowOff>
    </xdr:to>
    <xdr:sp>
      <xdr:nvSpPr>
        <xdr:cNvPr id="15" name="圓角矩形 14">
          <a:hlinkClick xmlns:r="http://schemas.openxmlformats.org/officeDocument/2006/relationships" r:id="rId4"/>
        </xdr:cNvPr>
        <xdr:cNvSpPr/>
      </xdr:nvSpPr>
      <xdr:spPr>
        <a:xfrm>
          <a:off x="6906895" y="74930"/>
          <a:ext cx="998220" cy="395605"/>
        </a:xfrm>
        <a:prstGeom prst="roundRect">
          <a:avLst/>
        </a:prstGeom>
        <a:solidFill>
          <a:srgbClr val="F68B32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首頁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>
    <xdr:from>
      <xdr:col>13</xdr:col>
      <xdr:colOff>227105</xdr:colOff>
      <xdr:row>0</xdr:row>
      <xdr:rowOff>75081</xdr:rowOff>
    </xdr:from>
    <xdr:to>
      <xdr:col>15</xdr:col>
      <xdr:colOff>10270</xdr:colOff>
      <xdr:row>0</xdr:row>
      <xdr:rowOff>470647</xdr:rowOff>
    </xdr:to>
    <xdr:sp>
      <xdr:nvSpPr>
        <xdr:cNvPr id="16" name="圓角矩形 15">
          <a:hlinkClick xmlns:r="http://schemas.openxmlformats.org/officeDocument/2006/relationships" r:id="rId5"/>
        </xdr:cNvPr>
        <xdr:cNvSpPr/>
      </xdr:nvSpPr>
      <xdr:spPr>
        <a:xfrm>
          <a:off x="8151495" y="74930"/>
          <a:ext cx="1002665" cy="395605"/>
        </a:xfrm>
        <a:prstGeom prst="roundRect">
          <a:avLst/>
        </a:prstGeom>
        <a:solidFill>
          <a:srgbClr val="F68B32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資訊錄入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>
    <xdr:from>
      <xdr:col>15</xdr:col>
      <xdr:colOff>252503</xdr:colOff>
      <xdr:row>0</xdr:row>
      <xdr:rowOff>75081</xdr:rowOff>
    </xdr:from>
    <xdr:to>
      <xdr:col>17</xdr:col>
      <xdr:colOff>35668</xdr:colOff>
      <xdr:row>0</xdr:row>
      <xdr:rowOff>470647</xdr:rowOff>
    </xdr:to>
    <xdr:sp>
      <xdr:nvSpPr>
        <xdr:cNvPr id="17" name="圓角矩形 16">
          <a:hlinkClick xmlns:r="http://schemas.openxmlformats.org/officeDocument/2006/relationships" r:id="rId6"/>
        </xdr:cNvPr>
        <xdr:cNvSpPr/>
      </xdr:nvSpPr>
      <xdr:spPr>
        <a:xfrm flipH="1">
          <a:off x="9396095" y="74930"/>
          <a:ext cx="1002665" cy="395605"/>
        </a:xfrm>
        <a:prstGeom prst="roundRect">
          <a:avLst/>
        </a:prstGeom>
        <a:solidFill>
          <a:srgbClr val="F68B32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資訊查詢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>
    <xdr:from>
      <xdr:col>17</xdr:col>
      <xdr:colOff>277903</xdr:colOff>
      <xdr:row>0</xdr:row>
      <xdr:rowOff>75081</xdr:rowOff>
    </xdr:from>
    <xdr:to>
      <xdr:col>19</xdr:col>
      <xdr:colOff>61069</xdr:colOff>
      <xdr:row>0</xdr:row>
      <xdr:rowOff>470647</xdr:rowOff>
    </xdr:to>
    <xdr:sp>
      <xdr:nvSpPr>
        <xdr:cNvPr id="18" name="圓角矩形 17">
          <a:hlinkClick xmlns:r="http://schemas.openxmlformats.org/officeDocument/2006/relationships" r:id="rId7"/>
        </xdr:cNvPr>
        <xdr:cNvSpPr/>
      </xdr:nvSpPr>
      <xdr:spPr>
        <a:xfrm flipH="1">
          <a:off x="10640695" y="74930"/>
          <a:ext cx="1002665" cy="395605"/>
        </a:xfrm>
        <a:prstGeom prst="roundRect">
          <a:avLst/>
        </a:prstGeom>
        <a:solidFill>
          <a:srgbClr val="F68B32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即時統計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>
    <xdr:from>
      <xdr:col>0</xdr:col>
      <xdr:colOff>133348</xdr:colOff>
      <xdr:row>5</xdr:row>
      <xdr:rowOff>180974</xdr:rowOff>
    </xdr:from>
    <xdr:to>
      <xdr:col>6</xdr:col>
      <xdr:colOff>123825</xdr:colOff>
      <xdr:row>22</xdr:row>
      <xdr:rowOff>190500</xdr:rowOff>
    </xdr:to>
    <xdr:graphicFrame>
      <xdr:nvGraphicFramePr>
        <xdr:cNvPr id="4" name="圖表 3"/>
        <xdr:cNvGraphicFramePr/>
      </xdr:nvGraphicFramePr>
      <xdr:xfrm>
        <a:off x="132715" y="1551940"/>
        <a:ext cx="3648710" cy="35725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371474</xdr:colOff>
      <xdr:row>5</xdr:row>
      <xdr:rowOff>180974</xdr:rowOff>
    </xdr:from>
    <xdr:to>
      <xdr:col>12</xdr:col>
      <xdr:colOff>361951</xdr:colOff>
      <xdr:row>22</xdr:row>
      <xdr:rowOff>190500</xdr:rowOff>
    </xdr:to>
    <xdr:graphicFrame>
      <xdr:nvGraphicFramePr>
        <xdr:cNvPr id="10" name="圖表 9"/>
        <xdr:cNvGraphicFramePr/>
      </xdr:nvGraphicFramePr>
      <xdr:xfrm>
        <a:off x="4028440" y="1551940"/>
        <a:ext cx="3648710" cy="35725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609599</xdr:colOff>
      <xdr:row>5</xdr:row>
      <xdr:rowOff>180974</xdr:rowOff>
    </xdr:from>
    <xdr:to>
      <xdr:col>18</xdr:col>
      <xdr:colOff>600076</xdr:colOff>
      <xdr:row>22</xdr:row>
      <xdr:rowOff>190500</xdr:rowOff>
    </xdr:to>
    <xdr:graphicFrame>
      <xdr:nvGraphicFramePr>
        <xdr:cNvPr id="11" name="圖表 10"/>
        <xdr:cNvGraphicFramePr/>
      </xdr:nvGraphicFramePr>
      <xdr:xfrm>
        <a:off x="7924165" y="1551940"/>
        <a:ext cx="3648710" cy="35725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106658</xdr:colOff>
      <xdr:row>4</xdr:row>
      <xdr:rowOff>0</xdr:rowOff>
    </xdr:from>
    <xdr:to>
      <xdr:col>4</xdr:col>
      <xdr:colOff>150514</xdr:colOff>
      <xdr:row>5</xdr:row>
      <xdr:rowOff>202369</xdr:rowOff>
    </xdr:to>
    <xdr:sp>
      <xdr:nvSpPr>
        <xdr:cNvPr id="12" name="矩形 11"/>
        <xdr:cNvSpPr/>
      </xdr:nvSpPr>
      <xdr:spPr>
        <a:xfrm>
          <a:off x="1325245" y="1162050"/>
          <a:ext cx="1263650" cy="4114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2400" b="0">
              <a:solidFill>
                <a:schemeClr val="accent6">
                  <a:lumMod val="50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年齡</a:t>
          </a:r>
          <a:endParaRPr lang="zh-CN" altLang="en-US" sz="2400" b="0">
            <a:solidFill>
              <a:schemeClr val="accent6">
                <a:lumMod val="50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>
    <xdr:from>
      <xdr:col>8</xdr:col>
      <xdr:colOff>344784</xdr:colOff>
      <xdr:row>4</xdr:row>
      <xdr:rowOff>0</xdr:rowOff>
    </xdr:from>
    <xdr:to>
      <xdr:col>10</xdr:col>
      <xdr:colOff>388640</xdr:colOff>
      <xdr:row>5</xdr:row>
      <xdr:rowOff>202369</xdr:rowOff>
    </xdr:to>
    <xdr:sp>
      <xdr:nvSpPr>
        <xdr:cNvPr id="13" name="矩形 12"/>
        <xdr:cNvSpPr/>
      </xdr:nvSpPr>
      <xdr:spPr>
        <a:xfrm>
          <a:off x="5220970" y="1162050"/>
          <a:ext cx="1263650" cy="4114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2400" b="0">
              <a:solidFill>
                <a:schemeClr val="accent6">
                  <a:lumMod val="50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省份</a:t>
          </a:r>
          <a:endParaRPr lang="zh-CN" altLang="en-US" sz="2400" b="0">
            <a:solidFill>
              <a:schemeClr val="accent6">
                <a:lumMod val="50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>
    <xdr:from>
      <xdr:col>14</xdr:col>
      <xdr:colOff>582909</xdr:colOff>
      <xdr:row>4</xdr:row>
      <xdr:rowOff>0</xdr:rowOff>
    </xdr:from>
    <xdr:to>
      <xdr:col>17</xdr:col>
      <xdr:colOff>17165</xdr:colOff>
      <xdr:row>5</xdr:row>
      <xdr:rowOff>202369</xdr:rowOff>
    </xdr:to>
    <xdr:sp>
      <xdr:nvSpPr>
        <xdr:cNvPr id="14" name="矩形 13"/>
        <xdr:cNvSpPr/>
      </xdr:nvSpPr>
      <xdr:spPr>
        <a:xfrm>
          <a:off x="9116695" y="1162050"/>
          <a:ext cx="1263650" cy="4114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2400" b="0">
              <a:solidFill>
                <a:schemeClr val="accent6">
                  <a:lumMod val="50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性別</a:t>
          </a:r>
          <a:endParaRPr lang="zh-CN" altLang="en-US" sz="2400" b="0">
            <a:solidFill>
              <a:schemeClr val="accent6">
                <a:lumMod val="50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>
    <xdr:from>
      <xdr:col>14</xdr:col>
      <xdr:colOff>285750</xdr:colOff>
      <xdr:row>25</xdr:row>
      <xdr:rowOff>95251</xdr:rowOff>
    </xdr:from>
    <xdr:to>
      <xdr:col>18</xdr:col>
      <xdr:colOff>179681</xdr:colOff>
      <xdr:row>29</xdr:row>
      <xdr:rowOff>152401</xdr:rowOff>
    </xdr:to>
    <xdr:sp>
      <xdr:nvSpPr>
        <xdr:cNvPr id="6" name="對話氣泡: 圓角矩形 5"/>
        <xdr:cNvSpPr/>
      </xdr:nvSpPr>
      <xdr:spPr>
        <a:xfrm>
          <a:off x="8820150" y="5657850"/>
          <a:ext cx="2331720" cy="895350"/>
        </a:xfrm>
        <a:prstGeom prst="wedgeRoundRectCallout">
          <a:avLst>
            <a:gd name="adj1" fmla="val -56852"/>
            <a:gd name="adj2" fmla="val -74537"/>
            <a:gd name="adj3" fmla="val 16667"/>
          </a:avLst>
        </a:prstGeom>
        <a:solidFill>
          <a:schemeClr val="bg1"/>
        </a:solidFill>
        <a:ln w="3175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000">
              <a:solidFill>
                <a:schemeClr val="accent6">
                  <a:lumMod val="50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說明：資料來源在下方，已經新增公式，如果需要增加統計欄位，在下方插入，並更信資料來源。</a:t>
          </a:r>
          <a:endParaRPr lang="zh-CN" altLang="en-US" sz="1000">
            <a:solidFill>
              <a:schemeClr val="accent6">
                <a:lumMod val="50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76201</xdr:colOff>
      <xdr:row>4</xdr:row>
      <xdr:rowOff>9526</xdr:rowOff>
    </xdr:from>
    <xdr:to>
      <xdr:col>6</xdr:col>
      <xdr:colOff>829236</xdr:colOff>
      <xdr:row>5</xdr:row>
      <xdr:rowOff>152401</xdr:rowOff>
    </xdr:to>
    <xdr:sp>
      <xdr:nvSpPr>
        <xdr:cNvPr id="2" name="五邊形 1">
          <a:hlinkClick xmlns:r="http://schemas.openxmlformats.org/officeDocument/2006/relationships" r:id="rId1"/>
        </xdr:cNvPr>
        <xdr:cNvSpPr/>
      </xdr:nvSpPr>
      <xdr:spPr>
        <a:xfrm>
          <a:off x="6019800" y="1171575"/>
          <a:ext cx="752475" cy="304800"/>
        </a:xfrm>
        <a:prstGeom prst="homePlate">
          <a:avLst/>
        </a:prstGeom>
        <a:solidFill>
          <a:srgbClr val="F68B32"/>
        </a:solidFill>
        <a:ln w="3175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600" b="1">
              <a:solidFill>
                <a:schemeClr val="bg1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查詢</a:t>
          </a:r>
          <a:endParaRPr lang="zh-CN" altLang="en-US" sz="1600" b="1">
            <a:solidFill>
              <a:schemeClr val="bg1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>
    <xdr:from>
      <xdr:col>6</xdr:col>
      <xdr:colOff>76201</xdr:colOff>
      <xdr:row>9</xdr:row>
      <xdr:rowOff>9526</xdr:rowOff>
    </xdr:from>
    <xdr:to>
      <xdr:col>6</xdr:col>
      <xdr:colOff>829236</xdr:colOff>
      <xdr:row>10</xdr:row>
      <xdr:rowOff>152401</xdr:rowOff>
    </xdr:to>
    <xdr:sp>
      <xdr:nvSpPr>
        <xdr:cNvPr id="4" name="五邊形 3">
          <a:hlinkClick xmlns:r="http://schemas.openxmlformats.org/officeDocument/2006/relationships" r:id="rId1"/>
        </xdr:cNvPr>
        <xdr:cNvSpPr/>
      </xdr:nvSpPr>
      <xdr:spPr>
        <a:xfrm>
          <a:off x="6019800" y="2124075"/>
          <a:ext cx="752475" cy="304800"/>
        </a:xfrm>
        <a:prstGeom prst="homePlate">
          <a:avLst/>
        </a:prstGeom>
        <a:solidFill>
          <a:srgbClr val="F68B32"/>
        </a:solidFill>
        <a:ln w="3175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600" b="1">
              <a:solidFill>
                <a:schemeClr val="bg1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查詢</a:t>
          </a:r>
          <a:endParaRPr lang="zh-CN" altLang="en-US" sz="1600" b="1">
            <a:solidFill>
              <a:schemeClr val="bg1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>
    <xdr:from>
      <xdr:col>3</xdr:col>
      <xdr:colOff>371475</xdr:colOff>
      <xdr:row>12</xdr:row>
      <xdr:rowOff>79737</xdr:rowOff>
    </xdr:from>
    <xdr:to>
      <xdr:col>4</xdr:col>
      <xdr:colOff>85727</xdr:colOff>
      <xdr:row>14</xdr:row>
      <xdr:rowOff>19731</xdr:rowOff>
    </xdr:to>
    <xdr:sp>
      <xdr:nvSpPr>
        <xdr:cNvPr id="10" name="等腰三角形 9"/>
        <xdr:cNvSpPr/>
      </xdr:nvSpPr>
      <xdr:spPr>
        <a:xfrm rot="10800000">
          <a:off x="2790825" y="2727325"/>
          <a:ext cx="371475" cy="359410"/>
        </a:xfrm>
        <a:prstGeom prst="triangle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828675</xdr:colOff>
      <xdr:row>0</xdr:row>
      <xdr:rowOff>52669</xdr:rowOff>
    </xdr:from>
    <xdr:to>
      <xdr:col>7</xdr:col>
      <xdr:colOff>679419</xdr:colOff>
      <xdr:row>0</xdr:row>
      <xdr:rowOff>459441</xdr:rowOff>
    </xdr:to>
    <xdr:sp>
      <xdr:nvSpPr>
        <xdr:cNvPr id="20" name="圓角矩形 19">
          <a:hlinkClick xmlns:r="http://schemas.openxmlformats.org/officeDocument/2006/relationships" r:id="rId2"/>
        </xdr:cNvPr>
        <xdr:cNvSpPr/>
      </xdr:nvSpPr>
      <xdr:spPr>
        <a:xfrm>
          <a:off x="6772275" y="52070"/>
          <a:ext cx="1088390" cy="407035"/>
        </a:xfrm>
        <a:prstGeom prst="roundRect">
          <a:avLst/>
        </a:prstGeom>
        <a:solidFill>
          <a:srgbClr val="F68B32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首頁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>
    <xdr:from>
      <xdr:col>7</xdr:col>
      <xdr:colOff>949326</xdr:colOff>
      <xdr:row>0</xdr:row>
      <xdr:rowOff>52669</xdr:rowOff>
    </xdr:from>
    <xdr:to>
      <xdr:col>8</xdr:col>
      <xdr:colOff>311921</xdr:colOff>
      <xdr:row>0</xdr:row>
      <xdr:rowOff>459441</xdr:rowOff>
    </xdr:to>
    <xdr:sp>
      <xdr:nvSpPr>
        <xdr:cNvPr id="21" name="圓角矩形 20">
          <a:hlinkClick xmlns:r="http://schemas.openxmlformats.org/officeDocument/2006/relationships" r:id="rId3"/>
        </xdr:cNvPr>
        <xdr:cNvSpPr/>
      </xdr:nvSpPr>
      <xdr:spPr>
        <a:xfrm>
          <a:off x="8131175" y="52070"/>
          <a:ext cx="981710" cy="407035"/>
        </a:xfrm>
        <a:prstGeom prst="roundRect">
          <a:avLst/>
        </a:prstGeom>
        <a:solidFill>
          <a:srgbClr val="F68B32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資訊錄入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>
    <xdr:from>
      <xdr:col>8</xdr:col>
      <xdr:colOff>574676</xdr:colOff>
      <xdr:row>0</xdr:row>
      <xdr:rowOff>52669</xdr:rowOff>
    </xdr:from>
    <xdr:to>
      <xdr:col>9</xdr:col>
      <xdr:colOff>728162</xdr:colOff>
      <xdr:row>0</xdr:row>
      <xdr:rowOff>459441</xdr:rowOff>
    </xdr:to>
    <xdr:sp>
      <xdr:nvSpPr>
        <xdr:cNvPr id="22" name="圓角矩形 21">
          <a:hlinkClick xmlns:r="http://schemas.openxmlformats.org/officeDocument/2006/relationships" r:id="rId4"/>
        </xdr:cNvPr>
        <xdr:cNvSpPr/>
      </xdr:nvSpPr>
      <xdr:spPr>
        <a:xfrm>
          <a:off x="9375775" y="52070"/>
          <a:ext cx="981710" cy="407035"/>
        </a:xfrm>
        <a:prstGeom prst="roundRect">
          <a:avLst/>
        </a:prstGeom>
        <a:solidFill>
          <a:srgbClr val="F68B32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圖表統計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>
    <xdr:from>
      <xdr:col>10</xdr:col>
      <xdr:colOff>104775</xdr:colOff>
      <xdr:row>0</xdr:row>
      <xdr:rowOff>52669</xdr:rowOff>
    </xdr:from>
    <xdr:to>
      <xdr:col>10</xdr:col>
      <xdr:colOff>1086971</xdr:colOff>
      <xdr:row>0</xdr:row>
      <xdr:rowOff>459441</xdr:rowOff>
    </xdr:to>
    <xdr:sp>
      <xdr:nvSpPr>
        <xdr:cNvPr id="23" name="圓角矩形 22">
          <a:hlinkClick xmlns:r="http://schemas.openxmlformats.org/officeDocument/2006/relationships" r:id="rId5"/>
        </xdr:cNvPr>
        <xdr:cNvSpPr/>
      </xdr:nvSpPr>
      <xdr:spPr>
        <a:xfrm flipH="1">
          <a:off x="10620375" y="52070"/>
          <a:ext cx="981710" cy="407035"/>
        </a:xfrm>
        <a:prstGeom prst="roundRect">
          <a:avLst/>
        </a:prstGeom>
        <a:solidFill>
          <a:srgbClr val="F68B32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即時統計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>
    <xdr:from>
      <xdr:col>7</xdr:col>
      <xdr:colOff>676276</xdr:colOff>
      <xdr:row>10</xdr:row>
      <xdr:rowOff>28575</xdr:rowOff>
    </xdr:from>
    <xdr:to>
      <xdr:col>8</xdr:col>
      <xdr:colOff>790576</xdr:colOff>
      <xdr:row>13</xdr:row>
      <xdr:rowOff>114300</xdr:rowOff>
    </xdr:to>
    <xdr:sp>
      <xdr:nvSpPr>
        <xdr:cNvPr id="9" name="對話氣泡: 圓角矩形 8"/>
        <xdr:cNvSpPr/>
      </xdr:nvSpPr>
      <xdr:spPr>
        <a:xfrm>
          <a:off x="7858125" y="2305050"/>
          <a:ext cx="1733550" cy="666750"/>
        </a:xfrm>
        <a:prstGeom prst="wedgeRoundRectCallout">
          <a:avLst>
            <a:gd name="adj1" fmla="val -56852"/>
            <a:gd name="adj2" fmla="val -74537"/>
            <a:gd name="adj3" fmla="val 16667"/>
          </a:avLst>
        </a:prstGeom>
        <a:solidFill>
          <a:schemeClr val="bg1"/>
        </a:solidFill>
        <a:ln w="3175">
          <a:solidFill>
            <a:srgbClr val="F68B3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000">
              <a:solidFill>
                <a:schemeClr val="accent6">
                  <a:lumMod val="50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說明：不可同時輸入姓名和卡號查詢；</a:t>
          </a:r>
          <a:endParaRPr lang="zh-CN" altLang="en-US" sz="1000">
            <a:solidFill>
              <a:schemeClr val="accent6">
                <a:lumMod val="50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 editAs="oneCell">
    <xdr:from>
      <xdr:col>6</xdr:col>
      <xdr:colOff>805574</xdr:colOff>
      <xdr:row>4</xdr:row>
      <xdr:rowOff>31426</xdr:rowOff>
    </xdr:from>
    <xdr:to>
      <xdr:col>7</xdr:col>
      <xdr:colOff>108510</xdr:colOff>
      <xdr:row>6</xdr:row>
      <xdr:rowOff>11206</xdr:rowOff>
    </xdr:to>
    <xdr:pic>
      <xdr:nvPicPr>
        <xdr:cNvPr id="12" name="圖片 11"/>
        <xdr:cNvPicPr>
          <a:picLocks noChangeAspect="1"/>
        </xdr:cNvPicPr>
      </xdr:nvPicPr>
      <xdr:blipFill>
        <a:blip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contrast="-40000"/>
                  </a14:imgEffect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867525" y="1074420"/>
          <a:ext cx="303530" cy="541020"/>
        </a:xfrm>
        <a:prstGeom prst="rect">
          <a:avLst/>
        </a:prstGeom>
      </xdr:spPr>
    </xdr:pic>
    <xdr:clientData/>
  </xdr:twoCellAnchor>
  <xdr:twoCellAnchor editAs="oneCell">
    <xdr:from>
      <xdr:col>6</xdr:col>
      <xdr:colOff>805575</xdr:colOff>
      <xdr:row>9</xdr:row>
      <xdr:rowOff>20220</xdr:rowOff>
    </xdr:from>
    <xdr:to>
      <xdr:col>7</xdr:col>
      <xdr:colOff>108511</xdr:colOff>
      <xdr:row>11</xdr:row>
      <xdr:rowOff>0</xdr:rowOff>
    </xdr:to>
    <xdr:pic>
      <xdr:nvPicPr>
        <xdr:cNvPr id="13" name="圖片 12"/>
        <xdr:cNvPicPr>
          <a:picLocks noChangeAspect="1"/>
        </xdr:cNvPicPr>
      </xdr:nvPicPr>
      <xdr:blipFill>
        <a:blip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contrast="-40000"/>
                  </a14:imgEffect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867525" y="2015490"/>
          <a:ext cx="303530" cy="5416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28575</xdr:colOff>
      <xdr:row>0</xdr:row>
      <xdr:rowOff>76201</xdr:rowOff>
    </xdr:from>
    <xdr:to>
      <xdr:col>14</xdr:col>
      <xdr:colOff>47625</xdr:colOff>
      <xdr:row>0</xdr:row>
      <xdr:rowOff>457200</xdr:rowOff>
    </xdr:to>
    <xdr:sp>
      <xdr:nvSpPr>
        <xdr:cNvPr id="2" name="圓角矩形 1">
          <a:hlinkClick xmlns:r="http://schemas.openxmlformats.org/officeDocument/2006/relationships" r:id="rId1"/>
        </xdr:cNvPr>
        <xdr:cNvSpPr/>
      </xdr:nvSpPr>
      <xdr:spPr>
        <a:xfrm>
          <a:off x="6677025" y="76200"/>
          <a:ext cx="1047750" cy="381000"/>
        </a:xfrm>
        <a:prstGeom prst="roundRect">
          <a:avLst/>
        </a:prstGeom>
        <a:solidFill>
          <a:srgbClr val="F68B32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首頁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>
    <xdr:from>
      <xdr:col>14</xdr:col>
      <xdr:colOff>244475</xdr:colOff>
      <xdr:row>0</xdr:row>
      <xdr:rowOff>76201</xdr:rowOff>
    </xdr:from>
    <xdr:to>
      <xdr:col>16</xdr:col>
      <xdr:colOff>168275</xdr:colOff>
      <xdr:row>0</xdr:row>
      <xdr:rowOff>457200</xdr:rowOff>
    </xdr:to>
    <xdr:sp>
      <xdr:nvSpPr>
        <xdr:cNvPr id="3" name="圓角矩形 2">
          <a:hlinkClick xmlns:r="http://schemas.openxmlformats.org/officeDocument/2006/relationships" r:id="rId2"/>
        </xdr:cNvPr>
        <xdr:cNvSpPr/>
      </xdr:nvSpPr>
      <xdr:spPr>
        <a:xfrm>
          <a:off x="7921625" y="76200"/>
          <a:ext cx="1047750" cy="381000"/>
        </a:xfrm>
        <a:prstGeom prst="roundRect">
          <a:avLst/>
        </a:prstGeom>
        <a:solidFill>
          <a:srgbClr val="F68B32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資訊錄入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>
    <xdr:from>
      <xdr:col>16</xdr:col>
      <xdr:colOff>365125</xdr:colOff>
      <xdr:row>0</xdr:row>
      <xdr:rowOff>76201</xdr:rowOff>
    </xdr:from>
    <xdr:to>
      <xdr:col>18</xdr:col>
      <xdr:colOff>193675</xdr:colOff>
      <xdr:row>0</xdr:row>
      <xdr:rowOff>457200</xdr:rowOff>
    </xdr:to>
    <xdr:sp>
      <xdr:nvSpPr>
        <xdr:cNvPr id="4" name="圓角矩形 3">
          <a:hlinkClick xmlns:r="http://schemas.openxmlformats.org/officeDocument/2006/relationships" r:id="rId3"/>
        </xdr:cNvPr>
        <xdr:cNvSpPr/>
      </xdr:nvSpPr>
      <xdr:spPr>
        <a:xfrm>
          <a:off x="9166225" y="76200"/>
          <a:ext cx="1047750" cy="381000"/>
        </a:xfrm>
        <a:prstGeom prst="roundRect">
          <a:avLst/>
        </a:prstGeom>
        <a:solidFill>
          <a:srgbClr val="F68B32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圖表統計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>
    <xdr:from>
      <xdr:col>18</xdr:col>
      <xdr:colOff>390525</xdr:colOff>
      <xdr:row>0</xdr:row>
      <xdr:rowOff>76201</xdr:rowOff>
    </xdr:from>
    <xdr:to>
      <xdr:col>20</xdr:col>
      <xdr:colOff>219075</xdr:colOff>
      <xdr:row>0</xdr:row>
      <xdr:rowOff>457200</xdr:rowOff>
    </xdr:to>
    <xdr:sp>
      <xdr:nvSpPr>
        <xdr:cNvPr id="5" name="圓角矩形 4">
          <a:hlinkClick xmlns:r="http://schemas.openxmlformats.org/officeDocument/2006/relationships" r:id="rId4"/>
        </xdr:cNvPr>
        <xdr:cNvSpPr/>
      </xdr:nvSpPr>
      <xdr:spPr>
        <a:xfrm>
          <a:off x="10410825" y="76200"/>
          <a:ext cx="1047750" cy="381000"/>
        </a:xfrm>
        <a:prstGeom prst="roundRect">
          <a:avLst/>
        </a:prstGeom>
        <a:solidFill>
          <a:srgbClr val="F68B32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迷你簡稚藝" panose="03000509000000000000" pitchFamily="65" charset="-122"/>
              <a:ea typeface="迷你簡稚藝" panose="03000509000000000000" pitchFamily="65" charset="-122"/>
            </a:rPr>
            <a:t>資訊查詢</a:t>
          </a:r>
          <a:endParaRPr lang="zh-CN" altLang="en-US" sz="1400" b="1">
            <a:solidFill>
              <a:schemeClr val="bg1"/>
            </a:solidFill>
            <a:latin typeface="迷你簡稚藝" panose="03000509000000000000" pitchFamily="65" charset="-122"/>
            <a:ea typeface="迷你簡稚藝" panose="03000509000000000000" pitchFamily="65" charset="-122"/>
          </a:endParaRPr>
        </a:p>
      </xdr:txBody>
    </xdr:sp>
    <xdr:clientData/>
  </xdr:twoCellAnchor>
  <xdr:twoCellAnchor editAs="oneCell">
    <xdr:from>
      <xdr:col>0</xdr:col>
      <xdr:colOff>0</xdr:colOff>
      <xdr:row>5</xdr:row>
      <xdr:rowOff>0</xdr:rowOff>
    </xdr:from>
    <xdr:to>
      <xdr:col>6</xdr:col>
      <xdr:colOff>248579</xdr:colOff>
      <xdr:row>23</xdr:row>
      <xdr:rowOff>85695</xdr:rowOff>
    </xdr:to>
    <xdr:pic>
      <xdr:nvPicPr>
        <xdr:cNvPr id="9" name="圖片 8"/>
        <xdr:cNvPicPr>
          <a:picLocks noChangeAspect="1"/>
        </xdr:cNvPicPr>
      </xdr:nvPicPr>
      <xdr:blipFill>
        <a:blip r:embed="rId5">
          <a:duotone>
            <a:schemeClr val="accent6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-40000" contrast="40000"/>
                  </a14:imgEffect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71600"/>
          <a:ext cx="3810635" cy="3742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5"/>
  <sheetViews>
    <sheetView tabSelected="1" zoomScale="75" zoomScaleNormal="75" workbookViewId="0">
      <selection activeCell="X21" sqref="X21"/>
    </sheetView>
  </sheetViews>
  <sheetFormatPr defaultColWidth="9" defaultRowHeight="12.75"/>
  <cols>
    <col min="1" max="22" width="8.85714285714286" customWidth="1"/>
  </cols>
  <sheetData>
    <row r="1" ht="13.5" spans="1:2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</row>
    <row r="2" ht="13.5" spans="1:2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ht="13.5" spans="1:2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ht="13.5" spans="1:22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ht="13.5" spans="1:2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6" ht="13.5" spans="1:22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ht="13.5" spans="1:22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</row>
    <row r="8" ht="13.5" spans="1:22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</row>
    <row r="9" ht="13.5" spans="1:22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</row>
    <row r="10" ht="13.5" spans="1:2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</row>
    <row r="11" ht="13.5" spans="1:22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</row>
    <row r="12" ht="13.5" spans="1:22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</row>
    <row r="13" ht="13.5" spans="1:22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</row>
    <row r="14" ht="13.5" spans="1:22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</row>
    <row r="15" ht="13.5" spans="1:22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</row>
    <row r="16" ht="13.5" spans="1:22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</row>
    <row r="17" ht="13.5" spans="1:22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</row>
    <row r="18" ht="13.5" spans="1:22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</row>
    <row r="19" ht="13.5" spans="1:22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</row>
    <row r="20" ht="13.5" spans="1:22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</row>
    <row r="21" ht="13.5" spans="1:22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</row>
    <row r="22" ht="13.5" spans="1:2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</row>
    <row r="23" ht="13.5" spans="1:22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</row>
    <row r="24" ht="13.5" spans="1:22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</row>
    <row r="25" ht="13.5" spans="1:22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</row>
    <row r="26" ht="13.5" spans="1:2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</row>
    <row r="27" ht="13.5" spans="1:2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</row>
    <row r="28" ht="13.5" spans="1:2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</row>
    <row r="29" ht="13.5" spans="1:2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</row>
    <row r="30" ht="13.5" spans="1:22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</row>
    <row r="31" ht="13.5" spans="1:22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</row>
    <row r="32" ht="13.5" spans="1:22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</row>
    <row r="33" ht="13.5" spans="1:22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</row>
    <row r="34" ht="13.5" spans="1:22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</row>
    <row r="35" ht="13.5" spans="1:22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</row>
    <row r="36" ht="13.5" spans="1:22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</row>
    <row r="37" ht="13.5" spans="1:22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</row>
    <row r="38" ht="13.5" spans="1:2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</row>
    <row r="39" ht="13.5" spans="1:22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</row>
    <row r="40" ht="13.5" spans="1:22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</row>
    <row r="41" ht="13.5" spans="1:22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</row>
    <row r="42" ht="13.5" spans="1:22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</row>
    <row r="43" ht="13.5" spans="1:22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</row>
    <row r="44" ht="13.5" spans="1:22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</row>
    <row r="45" ht="13.5" spans="1:2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</row>
  </sheetData>
  <pageMargins left="0.700694444444445" right="0.700694444444445" top="0.751388888888889" bottom="0.751388888888889" header="0.298611111111111" footer="0.298611111111111"/>
  <pageSetup paperSize="9" scale="71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8"/>
  <sheetViews>
    <sheetView workbookViewId="0">
      <selection activeCell="I3" sqref="I3"/>
    </sheetView>
  </sheetViews>
  <sheetFormatPr defaultColWidth="9" defaultRowHeight="16.5"/>
  <cols>
    <col min="1" max="1" width="14" style="35" customWidth="1"/>
    <col min="2" max="2" width="12.2857142857143" style="27" customWidth="1"/>
    <col min="3" max="3" width="10.5714285714286" style="36" customWidth="1"/>
    <col min="4" max="4" width="10.5714285714286" style="37" customWidth="1"/>
    <col min="5" max="5" width="15.7142857142857" style="27" customWidth="1"/>
    <col min="6" max="6" width="24.5714285714286" style="27" customWidth="1"/>
    <col min="7" max="7" width="15.7142857142857" style="27" customWidth="1"/>
    <col min="8" max="8" width="21.7142857142857" style="27" customWidth="1"/>
    <col min="9" max="9" width="12.4285714285714" style="38" customWidth="1"/>
    <col min="10" max="10" width="13.2857142857143" style="37" customWidth="1"/>
    <col min="11" max="11" width="27.2857142857143" style="35" customWidth="1"/>
    <col min="12" max="16384" width="9.14285714285714" style="27"/>
  </cols>
  <sheetData>
    <row r="1" ht="42" customHeight="1" spans="1:1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="34" customFormat="1" ht="18.75" customHeight="1" spans="1:11">
      <c r="A2" s="40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  <c r="H2" s="40" t="s">
        <v>8</v>
      </c>
      <c r="I2" s="40" t="s">
        <v>9</v>
      </c>
      <c r="J2" s="40" t="s">
        <v>10</v>
      </c>
      <c r="K2" s="40" t="s">
        <v>11</v>
      </c>
    </row>
    <row r="3" ht="15.75" customHeight="1" spans="1:11">
      <c r="A3" s="41">
        <v>350000</v>
      </c>
      <c r="B3" s="42" t="s">
        <v>12</v>
      </c>
      <c r="C3" s="42" t="s">
        <v>13</v>
      </c>
      <c r="D3" s="43">
        <v>43</v>
      </c>
      <c r="E3" s="42" t="s">
        <v>14</v>
      </c>
      <c r="F3" s="44" t="s">
        <v>15</v>
      </c>
      <c r="G3" s="42">
        <v>15600000001</v>
      </c>
      <c r="H3" s="42" t="s">
        <v>16</v>
      </c>
      <c r="I3" s="47">
        <v>43195</v>
      </c>
      <c r="J3" s="44">
        <v>7</v>
      </c>
      <c r="K3" s="42"/>
    </row>
    <row r="4" ht="15.75" customHeight="1" spans="1:11">
      <c r="A4" s="45">
        <v>350001</v>
      </c>
      <c r="B4" s="45" t="s">
        <v>17</v>
      </c>
      <c r="C4" s="45" t="s">
        <v>13</v>
      </c>
      <c r="D4" s="46">
        <v>52</v>
      </c>
      <c r="E4" s="45" t="s">
        <v>18</v>
      </c>
      <c r="F4" s="45" t="s">
        <v>19</v>
      </c>
      <c r="G4" s="45">
        <v>15600000002</v>
      </c>
      <c r="H4" s="45" t="s">
        <v>16</v>
      </c>
      <c r="I4" s="48">
        <v>43195</v>
      </c>
      <c r="J4" s="45">
        <v>7</v>
      </c>
      <c r="K4" s="45"/>
    </row>
    <row r="5" ht="15.75" customHeight="1" spans="1:11">
      <c r="A5" s="41">
        <v>350002</v>
      </c>
      <c r="B5" s="42" t="s">
        <v>20</v>
      </c>
      <c r="C5" s="42" t="s">
        <v>21</v>
      </c>
      <c r="D5" s="43">
        <v>29</v>
      </c>
      <c r="E5" s="42" t="s">
        <v>22</v>
      </c>
      <c r="F5" s="42" t="s">
        <v>23</v>
      </c>
      <c r="G5" s="42">
        <v>15600000003</v>
      </c>
      <c r="H5" s="42" t="s">
        <v>16</v>
      </c>
      <c r="I5" s="47">
        <v>43257</v>
      </c>
      <c r="J5" s="44">
        <v>7</v>
      </c>
      <c r="K5" s="41"/>
    </row>
    <row r="6" ht="15.75" customHeight="1" spans="1:11">
      <c r="A6" s="45">
        <v>350003</v>
      </c>
      <c r="B6" s="45" t="s">
        <v>24</v>
      </c>
      <c r="C6" s="45" t="s">
        <v>21</v>
      </c>
      <c r="D6" s="46">
        <v>31</v>
      </c>
      <c r="E6" s="45" t="s">
        <v>25</v>
      </c>
      <c r="F6" s="45" t="s">
        <v>26</v>
      </c>
      <c r="G6" s="45">
        <v>15600000004</v>
      </c>
      <c r="H6" s="45" t="s">
        <v>16</v>
      </c>
      <c r="I6" s="48">
        <v>43319</v>
      </c>
      <c r="J6" s="45">
        <v>7</v>
      </c>
      <c r="K6" s="45"/>
    </row>
    <row r="7" ht="15.75" customHeight="1" spans="1:11">
      <c r="A7" s="41">
        <v>350004</v>
      </c>
      <c r="B7" s="42" t="s">
        <v>27</v>
      </c>
      <c r="C7" s="42" t="s">
        <v>21</v>
      </c>
      <c r="D7" s="43">
        <v>32</v>
      </c>
      <c r="E7" s="42" t="s">
        <v>28</v>
      </c>
      <c r="F7" s="42" t="s">
        <v>29</v>
      </c>
      <c r="G7" s="42">
        <v>15600000005</v>
      </c>
      <c r="H7" s="42" t="s">
        <v>16</v>
      </c>
      <c r="I7" s="47">
        <v>43381</v>
      </c>
      <c r="J7" s="44">
        <v>6</v>
      </c>
      <c r="K7" s="41"/>
    </row>
    <row r="8" ht="15.75" customHeight="1" spans="1:11">
      <c r="A8" s="45">
        <v>350005</v>
      </c>
      <c r="B8" s="45" t="s">
        <v>30</v>
      </c>
      <c r="C8" s="45" t="s">
        <v>13</v>
      </c>
      <c r="D8" s="46">
        <v>29</v>
      </c>
      <c r="E8" s="45" t="s">
        <v>14</v>
      </c>
      <c r="F8" s="45" t="s">
        <v>15</v>
      </c>
      <c r="G8" s="45">
        <v>15600000006</v>
      </c>
      <c r="H8" s="45" t="s">
        <v>16</v>
      </c>
      <c r="I8" s="48">
        <v>43443</v>
      </c>
      <c r="J8" s="45">
        <v>6</v>
      </c>
      <c r="K8" s="45"/>
    </row>
    <row r="9" ht="15.75" customHeight="1" spans="1:11">
      <c r="A9" s="41">
        <v>350006</v>
      </c>
      <c r="B9" s="42" t="s">
        <v>31</v>
      </c>
      <c r="C9" s="42" t="s">
        <v>21</v>
      </c>
      <c r="D9" s="43">
        <v>38</v>
      </c>
      <c r="E9" s="42" t="s">
        <v>32</v>
      </c>
      <c r="F9" s="42" t="s">
        <v>33</v>
      </c>
      <c r="G9" s="42">
        <v>15600000007</v>
      </c>
      <c r="H9" s="42" t="s">
        <v>16</v>
      </c>
      <c r="I9" s="47">
        <v>40583</v>
      </c>
      <c r="J9" s="44">
        <v>6</v>
      </c>
      <c r="K9" s="41"/>
    </row>
    <row r="10" ht="15.75" customHeight="1" spans="1:11">
      <c r="A10" s="45">
        <v>350007</v>
      </c>
      <c r="B10" s="45" t="s">
        <v>34</v>
      </c>
      <c r="C10" s="45" t="s">
        <v>13</v>
      </c>
      <c r="D10" s="46">
        <v>37</v>
      </c>
      <c r="E10" s="45" t="s">
        <v>25</v>
      </c>
      <c r="F10" s="45" t="s">
        <v>26</v>
      </c>
      <c r="G10" s="45">
        <v>15600000008</v>
      </c>
      <c r="H10" s="45" t="s">
        <v>16</v>
      </c>
      <c r="I10" s="48">
        <v>40645</v>
      </c>
      <c r="J10" s="45">
        <v>6</v>
      </c>
      <c r="K10" s="45"/>
    </row>
    <row r="11" ht="15.75" customHeight="1" spans="1:11">
      <c r="A11" s="41">
        <v>350008</v>
      </c>
      <c r="B11" s="42" t="s">
        <v>35</v>
      </c>
      <c r="C11" s="42" t="s">
        <v>13</v>
      </c>
      <c r="D11" s="43">
        <v>35</v>
      </c>
      <c r="E11" s="42" t="s">
        <v>28</v>
      </c>
      <c r="F11" s="42" t="s">
        <v>29</v>
      </c>
      <c r="G11" s="42">
        <v>15600000009</v>
      </c>
      <c r="H11" s="42" t="s">
        <v>16</v>
      </c>
      <c r="I11" s="47">
        <v>40707</v>
      </c>
      <c r="J11" s="44">
        <v>6</v>
      </c>
      <c r="K11" s="41"/>
    </row>
    <row r="12" ht="15.75" customHeight="1" spans="1:11">
      <c r="A12" s="45">
        <v>350009</v>
      </c>
      <c r="B12" s="45" t="s">
        <v>36</v>
      </c>
      <c r="C12" s="45" t="s">
        <v>21</v>
      </c>
      <c r="D12" s="46">
        <v>39</v>
      </c>
      <c r="E12" s="45" t="s">
        <v>14</v>
      </c>
      <c r="F12" s="45" t="s">
        <v>15</v>
      </c>
      <c r="G12" s="45">
        <v>15600000010</v>
      </c>
      <c r="H12" s="45" t="s">
        <v>16</v>
      </c>
      <c r="I12" s="48">
        <v>40769</v>
      </c>
      <c r="J12" s="45">
        <v>6</v>
      </c>
      <c r="K12" s="45"/>
    </row>
    <row r="13" ht="15.75" customHeight="1" spans="1:11">
      <c r="A13" s="41">
        <v>350010</v>
      </c>
      <c r="B13" s="42" t="s">
        <v>37</v>
      </c>
      <c r="C13" s="42" t="s">
        <v>13</v>
      </c>
      <c r="D13" s="43">
        <v>38</v>
      </c>
      <c r="E13" s="42" t="s">
        <v>14</v>
      </c>
      <c r="F13" s="42" t="s">
        <v>15</v>
      </c>
      <c r="G13" s="42">
        <v>15600000011</v>
      </c>
      <c r="H13" s="42" t="s">
        <v>16</v>
      </c>
      <c r="I13" s="47">
        <v>40831</v>
      </c>
      <c r="J13" s="44">
        <v>6</v>
      </c>
      <c r="K13" s="41"/>
    </row>
    <row r="14" ht="15.75" customHeight="1" spans="1:11">
      <c r="A14" s="45">
        <v>350011</v>
      </c>
      <c r="B14" s="45" t="s">
        <v>38</v>
      </c>
      <c r="C14" s="45" t="s">
        <v>21</v>
      </c>
      <c r="D14" s="46">
        <v>27</v>
      </c>
      <c r="E14" s="45" t="s">
        <v>28</v>
      </c>
      <c r="F14" s="45" t="s">
        <v>29</v>
      </c>
      <c r="G14" s="45">
        <v>15600000012</v>
      </c>
      <c r="H14" s="45" t="s">
        <v>16</v>
      </c>
      <c r="I14" s="48">
        <v>40893</v>
      </c>
      <c r="J14" s="45">
        <v>6</v>
      </c>
      <c r="K14" s="45"/>
    </row>
    <row r="15" ht="15.75" customHeight="1" spans="1:11">
      <c r="A15" s="41">
        <v>350012</v>
      </c>
      <c r="B15" s="42" t="s">
        <v>39</v>
      </c>
      <c r="C15" s="42" t="s">
        <v>13</v>
      </c>
      <c r="D15" s="43">
        <v>34</v>
      </c>
      <c r="E15" s="42" t="s">
        <v>25</v>
      </c>
      <c r="F15" s="42" t="s">
        <v>26</v>
      </c>
      <c r="G15" s="42">
        <v>15600000013</v>
      </c>
      <c r="H15" s="42" t="s">
        <v>16</v>
      </c>
      <c r="I15" s="47">
        <v>40955</v>
      </c>
      <c r="J15" s="44">
        <v>5</v>
      </c>
      <c r="K15" s="41"/>
    </row>
    <row r="16" ht="15.75" customHeight="1" spans="1:11">
      <c r="A16" s="45">
        <v>350013</v>
      </c>
      <c r="B16" s="45" t="s">
        <v>40</v>
      </c>
      <c r="C16" s="45" t="s">
        <v>13</v>
      </c>
      <c r="D16" s="46">
        <v>37</v>
      </c>
      <c r="E16" s="45" t="s">
        <v>22</v>
      </c>
      <c r="F16" s="45" t="s">
        <v>23</v>
      </c>
      <c r="G16" s="45">
        <v>15600000014</v>
      </c>
      <c r="H16" s="45" t="s">
        <v>16</v>
      </c>
      <c r="I16" s="48">
        <v>41017</v>
      </c>
      <c r="J16" s="45">
        <v>5</v>
      </c>
      <c r="K16" s="45"/>
    </row>
    <row r="17" ht="15.75" customHeight="1" spans="1:11">
      <c r="A17" s="41">
        <v>350014</v>
      </c>
      <c r="B17" s="42" t="s">
        <v>41</v>
      </c>
      <c r="C17" s="42" t="s">
        <v>21</v>
      </c>
      <c r="D17" s="43">
        <v>33</v>
      </c>
      <c r="E17" s="42" t="s">
        <v>42</v>
      </c>
      <c r="F17" s="42" t="s">
        <v>43</v>
      </c>
      <c r="G17" s="42">
        <v>15600000015</v>
      </c>
      <c r="H17" s="42" t="s">
        <v>16</v>
      </c>
      <c r="I17" s="47">
        <v>41079</v>
      </c>
      <c r="J17" s="44">
        <v>5</v>
      </c>
      <c r="K17" s="41"/>
    </row>
    <row r="18" ht="15.75" customHeight="1" spans="1:11">
      <c r="A18" s="45">
        <v>350015</v>
      </c>
      <c r="B18" s="45" t="s">
        <v>44</v>
      </c>
      <c r="C18" s="45" t="s">
        <v>13</v>
      </c>
      <c r="D18" s="46">
        <v>34</v>
      </c>
      <c r="E18" s="45" t="s">
        <v>18</v>
      </c>
      <c r="F18" s="45" t="s">
        <v>19</v>
      </c>
      <c r="G18" s="45">
        <v>15600000016</v>
      </c>
      <c r="H18" s="45" t="s">
        <v>16</v>
      </c>
      <c r="I18" s="48">
        <v>41141</v>
      </c>
      <c r="J18" s="45">
        <v>5</v>
      </c>
      <c r="K18" s="45"/>
    </row>
    <row r="19" ht="15.75" customHeight="1" spans="1:11">
      <c r="A19" s="41">
        <v>350016</v>
      </c>
      <c r="B19" s="42" t="s">
        <v>45</v>
      </c>
      <c r="C19" s="42" t="s">
        <v>13</v>
      </c>
      <c r="D19" s="43">
        <v>35</v>
      </c>
      <c r="E19" s="42" t="s">
        <v>46</v>
      </c>
      <c r="F19" s="42" t="s">
        <v>47</v>
      </c>
      <c r="G19" s="42">
        <v>15600000017</v>
      </c>
      <c r="H19" s="42" t="s">
        <v>16</v>
      </c>
      <c r="I19" s="47">
        <v>41203</v>
      </c>
      <c r="J19" s="44">
        <v>5</v>
      </c>
      <c r="K19" s="41"/>
    </row>
    <row r="20" ht="15.75" customHeight="1" spans="1:11">
      <c r="A20" s="45">
        <v>350017</v>
      </c>
      <c r="B20" s="45" t="s">
        <v>48</v>
      </c>
      <c r="C20" s="45" t="s">
        <v>13</v>
      </c>
      <c r="D20" s="46">
        <v>25</v>
      </c>
      <c r="E20" s="45" t="s">
        <v>14</v>
      </c>
      <c r="F20" s="45" t="s">
        <v>15</v>
      </c>
      <c r="G20" s="45">
        <v>15600000018</v>
      </c>
      <c r="H20" s="45" t="s">
        <v>16</v>
      </c>
      <c r="I20" s="48">
        <v>41265</v>
      </c>
      <c r="J20" s="45">
        <v>5</v>
      </c>
      <c r="K20" s="45"/>
    </row>
    <row r="21" ht="15.75" customHeight="1" spans="1:11">
      <c r="A21" s="41">
        <v>350018</v>
      </c>
      <c r="B21" s="42" t="s">
        <v>49</v>
      </c>
      <c r="C21" s="42" t="s">
        <v>21</v>
      </c>
      <c r="D21" s="43">
        <v>31</v>
      </c>
      <c r="E21" s="42" t="s">
        <v>28</v>
      </c>
      <c r="F21" s="42" t="s">
        <v>29</v>
      </c>
      <c r="G21" s="42">
        <v>15600000019</v>
      </c>
      <c r="H21" s="42" t="s">
        <v>16</v>
      </c>
      <c r="I21" s="47">
        <v>41327</v>
      </c>
      <c r="J21" s="44">
        <v>4</v>
      </c>
      <c r="K21" s="41"/>
    </row>
    <row r="22" ht="15.75" customHeight="1" spans="1:11">
      <c r="A22" s="45">
        <v>350019</v>
      </c>
      <c r="B22" s="45" t="s">
        <v>50</v>
      </c>
      <c r="C22" s="45" t="s">
        <v>21</v>
      </c>
      <c r="D22" s="46">
        <v>25</v>
      </c>
      <c r="E22" s="45" t="s">
        <v>18</v>
      </c>
      <c r="F22" s="45" t="s">
        <v>19</v>
      </c>
      <c r="G22" s="45">
        <v>15600000020</v>
      </c>
      <c r="H22" s="45" t="s">
        <v>16</v>
      </c>
      <c r="I22" s="48">
        <v>41389</v>
      </c>
      <c r="J22" s="45">
        <v>4</v>
      </c>
      <c r="K22" s="45"/>
    </row>
    <row r="23" ht="15.75" customHeight="1" spans="1:11">
      <c r="A23" s="41">
        <v>350020</v>
      </c>
      <c r="B23" s="42" t="s">
        <v>51</v>
      </c>
      <c r="C23" s="42" t="s">
        <v>21</v>
      </c>
      <c r="D23" s="43">
        <v>46</v>
      </c>
      <c r="E23" s="42" t="s">
        <v>28</v>
      </c>
      <c r="F23" s="42" t="s">
        <v>29</v>
      </c>
      <c r="G23" s="42">
        <v>15600000021</v>
      </c>
      <c r="H23" s="42" t="s">
        <v>16</v>
      </c>
      <c r="I23" s="47">
        <v>41451</v>
      </c>
      <c r="J23" s="44">
        <v>4</v>
      </c>
      <c r="K23" s="41"/>
    </row>
    <row r="24" ht="15.75" customHeight="1" spans="1:11">
      <c r="A24" s="45">
        <v>350021</v>
      </c>
      <c r="B24" s="45" t="s">
        <v>52</v>
      </c>
      <c r="C24" s="45" t="s">
        <v>13</v>
      </c>
      <c r="D24" s="46">
        <v>26</v>
      </c>
      <c r="E24" s="45" t="s">
        <v>14</v>
      </c>
      <c r="F24" s="45" t="s">
        <v>15</v>
      </c>
      <c r="G24" s="45">
        <v>15600000022</v>
      </c>
      <c r="H24" s="45" t="s">
        <v>16</v>
      </c>
      <c r="I24" s="48">
        <v>41513</v>
      </c>
      <c r="J24" s="45">
        <v>4</v>
      </c>
      <c r="K24" s="45"/>
    </row>
    <row r="25" ht="15.75" customHeight="1" spans="1:11">
      <c r="A25" s="41">
        <v>350022</v>
      </c>
      <c r="B25" s="42" t="s">
        <v>53</v>
      </c>
      <c r="C25" s="42" t="s">
        <v>21</v>
      </c>
      <c r="D25" s="43">
        <v>24</v>
      </c>
      <c r="E25" s="42" t="s">
        <v>22</v>
      </c>
      <c r="F25" s="42" t="s">
        <v>23</v>
      </c>
      <c r="G25" s="42">
        <v>15600000023</v>
      </c>
      <c r="H25" s="42" t="s">
        <v>16</v>
      </c>
      <c r="I25" s="47">
        <v>41575</v>
      </c>
      <c r="J25" s="44">
        <v>4</v>
      </c>
      <c r="K25" s="41"/>
    </row>
    <row r="26" ht="15.75" customHeight="1" spans="1:11">
      <c r="A26" s="45">
        <v>350023</v>
      </c>
      <c r="B26" s="45" t="s">
        <v>54</v>
      </c>
      <c r="C26" s="45" t="s">
        <v>13</v>
      </c>
      <c r="D26" s="46">
        <v>27</v>
      </c>
      <c r="E26" s="45" t="s">
        <v>32</v>
      </c>
      <c r="F26" s="45" t="s">
        <v>33</v>
      </c>
      <c r="G26" s="45">
        <v>15600000024</v>
      </c>
      <c r="H26" s="45" t="s">
        <v>16</v>
      </c>
      <c r="I26" s="48">
        <v>41637</v>
      </c>
      <c r="J26" s="45">
        <v>4</v>
      </c>
      <c r="K26" s="45"/>
    </row>
    <row r="27" ht="15.75" customHeight="1" spans="1:11">
      <c r="A27" s="41">
        <v>350024</v>
      </c>
      <c r="B27" s="42" t="s">
        <v>55</v>
      </c>
      <c r="C27" s="42" t="s">
        <v>13</v>
      </c>
      <c r="D27" s="43">
        <v>33</v>
      </c>
      <c r="E27" s="42" t="s">
        <v>25</v>
      </c>
      <c r="F27" s="42" t="s">
        <v>26</v>
      </c>
      <c r="G27" s="42">
        <v>15600000025</v>
      </c>
      <c r="H27" s="42" t="s">
        <v>16</v>
      </c>
      <c r="I27" s="47">
        <v>41699</v>
      </c>
      <c r="J27" s="44">
        <v>3</v>
      </c>
      <c r="K27" s="41"/>
    </row>
    <row r="28" ht="15.75" customHeight="1" spans="1:11">
      <c r="A28" s="45">
        <v>350025</v>
      </c>
      <c r="B28" s="45" t="s">
        <v>56</v>
      </c>
      <c r="C28" s="45" t="s">
        <v>13</v>
      </c>
      <c r="D28" s="46">
        <v>36</v>
      </c>
      <c r="E28" s="45" t="s">
        <v>25</v>
      </c>
      <c r="F28" s="45" t="s">
        <v>26</v>
      </c>
      <c r="G28" s="45">
        <v>15600000026</v>
      </c>
      <c r="H28" s="45" t="s">
        <v>16</v>
      </c>
      <c r="I28" s="48">
        <v>41761</v>
      </c>
      <c r="J28" s="45">
        <v>3</v>
      </c>
      <c r="K28" s="45"/>
    </row>
    <row r="29" ht="15.75" customHeight="1" spans="1:11">
      <c r="A29" s="41">
        <v>350026</v>
      </c>
      <c r="B29" s="42" t="s">
        <v>57</v>
      </c>
      <c r="C29" s="42" t="s">
        <v>21</v>
      </c>
      <c r="D29" s="43">
        <v>37</v>
      </c>
      <c r="E29" s="42" t="s">
        <v>32</v>
      </c>
      <c r="F29" s="42" t="s">
        <v>33</v>
      </c>
      <c r="G29" s="42">
        <v>15600000027</v>
      </c>
      <c r="H29" s="42" t="s">
        <v>16</v>
      </c>
      <c r="I29" s="47">
        <v>41823</v>
      </c>
      <c r="J29" s="44">
        <v>3</v>
      </c>
      <c r="K29" s="41"/>
    </row>
    <row r="30" ht="15.75" customHeight="1" spans="1:11">
      <c r="A30" s="45">
        <v>350027</v>
      </c>
      <c r="B30" s="45" t="s">
        <v>58</v>
      </c>
      <c r="C30" s="45" t="s">
        <v>21</v>
      </c>
      <c r="D30" s="46">
        <v>29</v>
      </c>
      <c r="E30" s="45" t="s">
        <v>32</v>
      </c>
      <c r="F30" s="45" t="s">
        <v>33</v>
      </c>
      <c r="G30" s="45">
        <v>15600000028</v>
      </c>
      <c r="H30" s="45" t="s">
        <v>16</v>
      </c>
      <c r="I30" s="48">
        <v>41885</v>
      </c>
      <c r="J30" s="45">
        <v>3</v>
      </c>
      <c r="K30" s="45"/>
    </row>
    <row r="31" ht="15.75" customHeight="1" spans="1:11">
      <c r="A31" s="41">
        <v>350028</v>
      </c>
      <c r="B31" s="42" t="s">
        <v>59</v>
      </c>
      <c r="C31" s="42" t="s">
        <v>21</v>
      </c>
      <c r="D31" s="43">
        <v>32</v>
      </c>
      <c r="E31" s="42" t="s">
        <v>14</v>
      </c>
      <c r="F31" s="42" t="s">
        <v>15</v>
      </c>
      <c r="G31" s="42">
        <v>15600000029</v>
      </c>
      <c r="H31" s="42" t="s">
        <v>16</v>
      </c>
      <c r="I31" s="47">
        <v>41947</v>
      </c>
      <c r="J31" s="44">
        <v>3</v>
      </c>
      <c r="K31" s="41"/>
    </row>
    <row r="32" ht="15.75" customHeight="1" spans="1:11">
      <c r="A32" s="45">
        <v>350029</v>
      </c>
      <c r="B32" s="45" t="s">
        <v>60</v>
      </c>
      <c r="C32" s="45" t="s">
        <v>13</v>
      </c>
      <c r="D32" s="46">
        <v>38</v>
      </c>
      <c r="E32" s="45" t="s">
        <v>18</v>
      </c>
      <c r="F32" s="45" t="s">
        <v>19</v>
      </c>
      <c r="G32" s="45">
        <v>15600000030</v>
      </c>
      <c r="H32" s="45" t="s">
        <v>16</v>
      </c>
      <c r="I32" s="48">
        <v>42009</v>
      </c>
      <c r="J32" s="45">
        <v>2</v>
      </c>
      <c r="K32" s="45"/>
    </row>
    <row r="33" ht="15.75" customHeight="1" spans="1:11">
      <c r="A33" s="41">
        <v>350030</v>
      </c>
      <c r="B33" s="42" t="s">
        <v>61</v>
      </c>
      <c r="C33" s="42" t="s">
        <v>13</v>
      </c>
      <c r="D33" s="43">
        <v>27</v>
      </c>
      <c r="E33" s="42" t="s">
        <v>22</v>
      </c>
      <c r="F33" s="42" t="s">
        <v>23</v>
      </c>
      <c r="G33" s="42">
        <v>15600000031</v>
      </c>
      <c r="H33" s="42" t="s">
        <v>16</v>
      </c>
      <c r="I33" s="47">
        <v>42071</v>
      </c>
      <c r="J33" s="44">
        <v>2</v>
      </c>
      <c r="K33" s="41"/>
    </row>
    <row r="34" ht="15.75" customHeight="1" spans="1:11">
      <c r="A34" s="45"/>
      <c r="B34" s="45"/>
      <c r="C34" s="45"/>
      <c r="D34" s="46"/>
      <c r="E34" s="45"/>
      <c r="F34" s="45"/>
      <c r="G34" s="45"/>
      <c r="H34" s="45"/>
      <c r="I34" s="48"/>
      <c r="J34" s="45"/>
      <c r="K34" s="45"/>
    </row>
    <row r="35" ht="15.75" customHeight="1" spans="1:11">
      <c r="A35" s="41"/>
      <c r="B35" s="42"/>
      <c r="C35" s="42"/>
      <c r="D35" s="43"/>
      <c r="E35" s="42"/>
      <c r="F35" s="42"/>
      <c r="G35" s="42"/>
      <c r="H35" s="42"/>
      <c r="I35" s="47"/>
      <c r="J35" s="44"/>
      <c r="K35" s="41"/>
    </row>
    <row r="36" ht="15.75" customHeight="1" spans="1:11">
      <c r="A36" s="45"/>
      <c r="B36" s="45"/>
      <c r="C36" s="45"/>
      <c r="D36" s="46"/>
      <c r="E36" s="45"/>
      <c r="F36" s="45"/>
      <c r="G36" s="45"/>
      <c r="H36" s="45"/>
      <c r="I36" s="48"/>
      <c r="J36" s="45"/>
      <c r="K36" s="45"/>
    </row>
    <row r="37" ht="15.75" customHeight="1" spans="1:11">
      <c r="A37" s="41"/>
      <c r="B37" s="42"/>
      <c r="C37" s="42"/>
      <c r="D37" s="43"/>
      <c r="E37" s="42"/>
      <c r="F37" s="42"/>
      <c r="G37" s="42"/>
      <c r="H37" s="42"/>
      <c r="I37" s="47"/>
      <c r="J37" s="44"/>
      <c r="K37" s="41"/>
    </row>
    <row r="38" ht="15.75" customHeight="1" spans="1:11">
      <c r="A38" s="45"/>
      <c r="B38" s="45"/>
      <c r="C38" s="45"/>
      <c r="D38" s="46"/>
      <c r="E38" s="45"/>
      <c r="F38" s="45"/>
      <c r="G38" s="45"/>
      <c r="H38" s="45"/>
      <c r="I38" s="48"/>
      <c r="J38" s="45"/>
      <c r="K38" s="45"/>
    </row>
    <row r="39" ht="15.75" customHeight="1" spans="1:11">
      <c r="A39" s="41"/>
      <c r="B39" s="42"/>
      <c r="C39" s="42"/>
      <c r="D39" s="43"/>
      <c r="E39" s="42"/>
      <c r="F39" s="42"/>
      <c r="G39" s="42"/>
      <c r="H39" s="42"/>
      <c r="I39" s="47"/>
      <c r="J39" s="44"/>
      <c r="K39" s="41"/>
    </row>
    <row r="40" ht="15.75" customHeight="1" spans="1:11">
      <c r="A40" s="45"/>
      <c r="B40" s="45"/>
      <c r="C40" s="45"/>
      <c r="D40" s="46"/>
      <c r="E40" s="45"/>
      <c r="F40" s="45"/>
      <c r="G40" s="45"/>
      <c r="H40" s="45"/>
      <c r="I40" s="48"/>
      <c r="J40" s="45"/>
      <c r="K40" s="45"/>
    </row>
    <row r="41" ht="15.75" customHeight="1" spans="1:11">
      <c r="A41" s="41"/>
      <c r="B41" s="42"/>
      <c r="C41" s="42"/>
      <c r="D41" s="43"/>
      <c r="E41" s="42"/>
      <c r="F41" s="42"/>
      <c r="G41" s="42"/>
      <c r="H41" s="42"/>
      <c r="I41" s="47"/>
      <c r="J41" s="44"/>
      <c r="K41" s="41"/>
    </row>
    <row r="42" ht="15.75" customHeight="1" spans="1:11">
      <c r="A42" s="45"/>
      <c r="B42" s="45"/>
      <c r="C42" s="45"/>
      <c r="D42" s="46"/>
      <c r="E42" s="45"/>
      <c r="F42" s="45"/>
      <c r="G42" s="45"/>
      <c r="H42" s="45"/>
      <c r="I42" s="48"/>
      <c r="J42" s="45"/>
      <c r="K42" s="45"/>
    </row>
    <row r="43" ht="15.75" customHeight="1" spans="1:11">
      <c r="A43" s="41"/>
      <c r="B43" s="42"/>
      <c r="C43" s="42"/>
      <c r="D43" s="43"/>
      <c r="E43" s="42"/>
      <c r="F43" s="42"/>
      <c r="G43" s="42"/>
      <c r="H43" s="42"/>
      <c r="I43" s="47"/>
      <c r="J43" s="44"/>
      <c r="K43" s="41"/>
    </row>
    <row r="44" ht="15.75" customHeight="1" spans="1:11">
      <c r="A44" s="45"/>
      <c r="B44" s="45"/>
      <c r="C44" s="45"/>
      <c r="D44" s="46"/>
      <c r="E44" s="45"/>
      <c r="F44" s="45"/>
      <c r="G44" s="45"/>
      <c r="H44" s="45"/>
      <c r="I44" s="48"/>
      <c r="J44" s="45"/>
      <c r="K44" s="45"/>
    </row>
    <row r="45" ht="15.75" customHeight="1" spans="1:11">
      <c r="A45" s="41"/>
      <c r="B45" s="42"/>
      <c r="C45" s="42"/>
      <c r="D45" s="43"/>
      <c r="E45" s="42"/>
      <c r="F45" s="42"/>
      <c r="G45" s="42"/>
      <c r="H45" s="42"/>
      <c r="I45" s="47"/>
      <c r="J45" s="44"/>
      <c r="K45" s="41"/>
    </row>
    <row r="46" ht="15.75" customHeight="1" spans="1:11">
      <c r="A46" s="45"/>
      <c r="B46" s="45"/>
      <c r="C46" s="45"/>
      <c r="D46" s="46"/>
      <c r="E46" s="45"/>
      <c r="F46" s="45"/>
      <c r="G46" s="45"/>
      <c r="H46" s="45"/>
      <c r="I46" s="48"/>
      <c r="J46" s="45"/>
      <c r="K46" s="45"/>
    </row>
    <row r="47" ht="15.75" customHeight="1" spans="1:11">
      <c r="A47" s="41"/>
      <c r="B47" s="42"/>
      <c r="C47" s="42"/>
      <c r="D47" s="43"/>
      <c r="E47" s="42"/>
      <c r="F47" s="42"/>
      <c r="G47" s="42"/>
      <c r="H47" s="42"/>
      <c r="I47" s="47"/>
      <c r="J47" s="44"/>
      <c r="K47" s="41"/>
    </row>
    <row r="48" ht="15.75" customHeight="1" spans="1:11">
      <c r="A48" s="45"/>
      <c r="B48" s="45"/>
      <c r="C48" s="45"/>
      <c r="D48" s="46"/>
      <c r="E48" s="45"/>
      <c r="F48" s="45"/>
      <c r="G48" s="45"/>
      <c r="H48" s="45"/>
      <c r="I48" s="48"/>
      <c r="J48" s="45"/>
      <c r="K48" s="45"/>
    </row>
    <row r="49" ht="15.75" customHeight="1" spans="1:11">
      <c r="A49" s="41"/>
      <c r="B49" s="42"/>
      <c r="C49" s="42"/>
      <c r="D49" s="43"/>
      <c r="E49" s="42"/>
      <c r="F49" s="42"/>
      <c r="G49" s="42"/>
      <c r="H49" s="42"/>
      <c r="I49" s="47"/>
      <c r="J49" s="44"/>
      <c r="K49" s="41"/>
    </row>
    <row r="50" ht="15.75" customHeight="1" spans="1:11">
      <c r="A50" s="45"/>
      <c r="B50" s="45"/>
      <c r="C50" s="45"/>
      <c r="D50" s="46"/>
      <c r="E50" s="45"/>
      <c r="F50" s="45"/>
      <c r="G50" s="45"/>
      <c r="H50" s="45"/>
      <c r="I50" s="48"/>
      <c r="J50" s="45"/>
      <c r="K50" s="45"/>
    </row>
    <row r="51" ht="15.75" customHeight="1" spans="1:11">
      <c r="A51" s="41"/>
      <c r="B51" s="42"/>
      <c r="C51" s="42"/>
      <c r="D51" s="43"/>
      <c r="E51" s="42"/>
      <c r="F51" s="42"/>
      <c r="G51" s="42"/>
      <c r="H51" s="42"/>
      <c r="I51" s="47"/>
      <c r="J51" s="44"/>
      <c r="K51" s="41"/>
    </row>
    <row r="52" ht="15.75" customHeight="1" spans="1:11">
      <c r="A52" s="45"/>
      <c r="B52" s="45"/>
      <c r="C52" s="45"/>
      <c r="D52" s="46"/>
      <c r="E52" s="45"/>
      <c r="F52" s="45"/>
      <c r="G52" s="45"/>
      <c r="H52" s="45"/>
      <c r="I52" s="48"/>
      <c r="J52" s="45"/>
      <c r="K52" s="45"/>
    </row>
    <row r="53" ht="15.75" customHeight="1" spans="1:11">
      <c r="A53" s="41"/>
      <c r="B53" s="42"/>
      <c r="C53" s="42"/>
      <c r="D53" s="43"/>
      <c r="E53" s="42"/>
      <c r="F53" s="42"/>
      <c r="G53" s="42"/>
      <c r="H53" s="42"/>
      <c r="I53" s="47"/>
      <c r="J53" s="44"/>
      <c r="K53" s="41"/>
    </row>
    <row r="54" ht="15.75" customHeight="1" spans="1:11">
      <c r="A54" s="45"/>
      <c r="B54" s="45"/>
      <c r="C54" s="45"/>
      <c r="D54" s="46"/>
      <c r="E54" s="45"/>
      <c r="F54" s="45"/>
      <c r="G54" s="45"/>
      <c r="H54" s="45"/>
      <c r="I54" s="48"/>
      <c r="J54" s="45"/>
      <c r="K54" s="45"/>
    </row>
    <row r="55" ht="15.75" customHeight="1" spans="1:11">
      <c r="A55" s="41"/>
      <c r="B55" s="42"/>
      <c r="C55" s="42"/>
      <c r="D55" s="43"/>
      <c r="E55" s="42"/>
      <c r="F55" s="42"/>
      <c r="G55" s="42"/>
      <c r="H55" s="42"/>
      <c r="I55" s="47"/>
      <c r="J55" s="44"/>
      <c r="K55" s="41"/>
    </row>
    <row r="56" ht="15.75" customHeight="1" spans="1:11">
      <c r="A56" s="45"/>
      <c r="B56" s="45"/>
      <c r="C56" s="45"/>
      <c r="D56" s="46"/>
      <c r="E56" s="45"/>
      <c r="F56" s="45"/>
      <c r="G56" s="45"/>
      <c r="H56" s="45"/>
      <c r="I56" s="48"/>
      <c r="J56" s="45"/>
      <c r="K56" s="45"/>
    </row>
    <row r="57" ht="15.75" customHeight="1" spans="1:11">
      <c r="A57" s="41"/>
      <c r="B57" s="42"/>
      <c r="C57" s="42"/>
      <c r="D57" s="43"/>
      <c r="E57" s="42"/>
      <c r="F57" s="42"/>
      <c r="G57" s="42"/>
      <c r="H57" s="42"/>
      <c r="I57" s="47"/>
      <c r="J57" s="44"/>
      <c r="K57" s="41"/>
    </row>
    <row r="58" ht="15.75" customHeight="1" spans="1:11">
      <c r="A58" s="45"/>
      <c r="B58" s="45"/>
      <c r="C58" s="45"/>
      <c r="D58" s="46"/>
      <c r="E58" s="45"/>
      <c r="F58" s="45"/>
      <c r="G58" s="45"/>
      <c r="H58" s="45"/>
      <c r="I58" s="48"/>
      <c r="J58" s="45"/>
      <c r="K58" s="45"/>
    </row>
    <row r="59" ht="15.75" customHeight="1" spans="1:11">
      <c r="A59" s="41"/>
      <c r="B59" s="42"/>
      <c r="C59" s="42"/>
      <c r="D59" s="43"/>
      <c r="E59" s="42"/>
      <c r="F59" s="42"/>
      <c r="G59" s="42"/>
      <c r="H59" s="42"/>
      <c r="I59" s="47"/>
      <c r="J59" s="44"/>
      <c r="K59" s="41"/>
    </row>
    <row r="60" ht="15.75" customHeight="1" spans="1:11">
      <c r="A60" s="45"/>
      <c r="B60" s="45"/>
      <c r="C60" s="45"/>
      <c r="D60" s="46"/>
      <c r="E60" s="45"/>
      <c r="F60" s="45"/>
      <c r="G60" s="45"/>
      <c r="H60" s="45"/>
      <c r="I60" s="48"/>
      <c r="J60" s="45"/>
      <c r="K60" s="45"/>
    </row>
    <row r="61" ht="15.75" customHeight="1" spans="1:11">
      <c r="A61" s="41"/>
      <c r="B61" s="42"/>
      <c r="C61" s="42"/>
      <c r="D61" s="43"/>
      <c r="E61" s="42"/>
      <c r="F61" s="42"/>
      <c r="G61" s="42"/>
      <c r="H61" s="42"/>
      <c r="I61" s="47"/>
      <c r="J61" s="44"/>
      <c r="K61" s="41"/>
    </row>
    <row r="62" ht="15.75" customHeight="1" spans="1:11">
      <c r="A62" s="45"/>
      <c r="B62" s="45"/>
      <c r="C62" s="45"/>
      <c r="D62" s="46"/>
      <c r="E62" s="45"/>
      <c r="F62" s="45"/>
      <c r="G62" s="45"/>
      <c r="H62" s="45"/>
      <c r="I62" s="48"/>
      <c r="J62" s="45"/>
      <c r="K62" s="45"/>
    </row>
    <row r="63" ht="15.75" customHeight="1" spans="1:11">
      <c r="A63" s="41"/>
      <c r="B63" s="42"/>
      <c r="C63" s="42"/>
      <c r="D63" s="43"/>
      <c r="E63" s="42"/>
      <c r="F63" s="42"/>
      <c r="G63" s="42"/>
      <c r="H63" s="42"/>
      <c r="I63" s="47"/>
      <c r="J63" s="44"/>
      <c r="K63" s="41"/>
    </row>
    <row r="64" ht="15.75" customHeight="1" spans="1:11">
      <c r="A64" s="45"/>
      <c r="B64" s="45"/>
      <c r="C64" s="45"/>
      <c r="D64" s="46"/>
      <c r="E64" s="45"/>
      <c r="F64" s="45"/>
      <c r="G64" s="45"/>
      <c r="H64" s="45"/>
      <c r="I64" s="48"/>
      <c r="J64" s="45"/>
      <c r="K64" s="45"/>
    </row>
    <row r="65" ht="15.75" customHeight="1" spans="1:11">
      <c r="A65" s="41"/>
      <c r="B65" s="42"/>
      <c r="C65" s="42"/>
      <c r="D65" s="43"/>
      <c r="E65" s="42"/>
      <c r="F65" s="42"/>
      <c r="G65" s="42"/>
      <c r="H65" s="42"/>
      <c r="I65" s="47"/>
      <c r="J65" s="44"/>
      <c r="K65" s="41"/>
    </row>
    <row r="66" ht="15.75" customHeight="1" spans="1:11">
      <c r="A66" s="45"/>
      <c r="B66" s="45"/>
      <c r="C66" s="45"/>
      <c r="D66" s="46"/>
      <c r="E66" s="45"/>
      <c r="F66" s="45"/>
      <c r="G66" s="45"/>
      <c r="H66" s="45"/>
      <c r="I66" s="48"/>
      <c r="J66" s="45"/>
      <c r="K66" s="45"/>
    </row>
    <row r="67" spans="1:11">
      <c r="A67" s="41"/>
      <c r="B67" s="42"/>
      <c r="C67" s="42"/>
      <c r="D67" s="43"/>
      <c r="E67" s="42"/>
      <c r="F67" s="42"/>
      <c r="G67" s="42"/>
      <c r="H67" s="42"/>
      <c r="I67" s="47"/>
      <c r="J67" s="44"/>
      <c r="K67" s="41"/>
    </row>
    <row r="68" spans="1:11">
      <c r="A68" s="45" t="s">
        <v>62</v>
      </c>
      <c r="B68" s="45" t="s">
        <v>62</v>
      </c>
      <c r="C68" s="45" t="s">
        <v>62</v>
      </c>
      <c r="D68" s="46" t="s">
        <v>62</v>
      </c>
      <c r="E68" s="45" t="s">
        <v>62</v>
      </c>
      <c r="F68" s="45" t="s">
        <v>62</v>
      </c>
      <c r="G68" s="45" t="s">
        <v>62</v>
      </c>
      <c r="H68" s="45" t="s">
        <v>62</v>
      </c>
      <c r="I68" s="48" t="s">
        <v>62</v>
      </c>
      <c r="J68" s="45" t="s">
        <v>62</v>
      </c>
      <c r="K68" s="45" t="s">
        <v>62</v>
      </c>
    </row>
  </sheetData>
  <mergeCells count="1">
    <mergeCell ref="A1:K1"/>
  </mergeCells>
  <pageMargins left="0.709722222222222" right="0.709722222222222" top="0.709722222222222" bottom="0.709722222222222" header="0.5" footer="0.5"/>
  <pageSetup paperSize="9" scale="65" fitToHeight="1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2"/>
  <sheetViews>
    <sheetView zoomScale="85" zoomScaleNormal="85" topLeftCell="A10" workbookViewId="0">
      <selection activeCell="A1" sqref="A1:U37"/>
    </sheetView>
  </sheetViews>
  <sheetFormatPr defaultColWidth="9" defaultRowHeight="16.5"/>
  <cols>
    <col min="1" max="2" width="9.14285714285714" style="27"/>
    <col min="3" max="3" width="9.14285714285714" style="28"/>
    <col min="4" max="16384" width="9.14285714285714" style="1"/>
  </cols>
  <sheetData>
    <row r="1" ht="42" customHeight="1" spans="1:21">
      <c r="A1" s="29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>
      <c r="A35" s="3"/>
      <c r="B35" s="30" t="s">
        <v>64</v>
      </c>
      <c r="C35" s="30" t="s">
        <v>65</v>
      </c>
      <c r="D35" s="31"/>
      <c r="E35" s="31"/>
      <c r="F35" s="31"/>
      <c r="G35" s="31"/>
      <c r="H35" s="30" t="s">
        <v>66</v>
      </c>
      <c r="I35" s="30" t="s">
        <v>65</v>
      </c>
      <c r="J35" s="31"/>
      <c r="K35" s="31"/>
      <c r="L35" s="31"/>
      <c r="M35" s="31"/>
      <c r="N35" s="31"/>
      <c r="O35" s="30" t="s">
        <v>3</v>
      </c>
      <c r="P35" s="30" t="s">
        <v>65</v>
      </c>
      <c r="Q35" s="31"/>
      <c r="R35" s="3"/>
      <c r="S35" s="3"/>
      <c r="T35" s="3"/>
      <c r="U35" s="3"/>
    </row>
    <row r="36" spans="1:21">
      <c r="A36" s="3"/>
      <c r="B36" s="32" t="s">
        <v>67</v>
      </c>
      <c r="C36" s="32">
        <f>COUNTIF(資訊錄入!$D$2:$D$68,"&lt;"&amp;30)</f>
        <v>10</v>
      </c>
      <c r="D36" s="31"/>
      <c r="E36" s="31"/>
      <c r="F36" s="31"/>
      <c r="G36" s="31"/>
      <c r="H36" s="32" t="s">
        <v>14</v>
      </c>
      <c r="I36" s="32">
        <f>COUNTIF(資訊錄入!$E$3:$E$68,圖表統計!H36)</f>
        <v>7</v>
      </c>
      <c r="J36" s="33"/>
      <c r="K36" s="33"/>
      <c r="L36" s="33"/>
      <c r="M36" s="33"/>
      <c r="N36" s="33"/>
      <c r="O36" s="32" t="s">
        <v>13</v>
      </c>
      <c r="P36" s="32">
        <f>COUNTIF(資訊錄入!$C$3:$C$68,圖表統計!O36)</f>
        <v>17</v>
      </c>
      <c r="Q36" s="31"/>
      <c r="R36" s="3"/>
      <c r="S36" s="3"/>
      <c r="T36" s="3"/>
      <c r="U36" s="3"/>
    </row>
    <row r="37" spans="1:21">
      <c r="A37" s="3"/>
      <c r="B37" s="32" t="s">
        <v>68</v>
      </c>
      <c r="C37" s="32">
        <f>COUNTIF(資訊錄入!$D$2:$D$68,"&lt;"&amp;40)-C36</f>
        <v>18</v>
      </c>
      <c r="D37" s="31"/>
      <c r="E37" s="31"/>
      <c r="F37" s="31"/>
      <c r="G37" s="31"/>
      <c r="H37" s="32" t="s">
        <v>18</v>
      </c>
      <c r="I37" s="32">
        <f>COUNTIF(資訊錄入!$E$3:$E$68,圖表統計!H37)</f>
        <v>4</v>
      </c>
      <c r="J37" s="33"/>
      <c r="K37" s="33"/>
      <c r="L37" s="33"/>
      <c r="M37" s="33"/>
      <c r="N37" s="33"/>
      <c r="O37" s="32" t="s">
        <v>21</v>
      </c>
      <c r="P37" s="32">
        <f>COUNTIF(資訊錄入!$C$3:$C$68,圖表統計!O37)</f>
        <v>14</v>
      </c>
      <c r="Q37" s="31"/>
      <c r="R37" s="3"/>
      <c r="S37" s="3"/>
      <c r="T37" s="3"/>
      <c r="U37" s="3"/>
    </row>
    <row r="38" spans="1:21">
      <c r="A38" s="3"/>
      <c r="B38" s="32" t="s">
        <v>69</v>
      </c>
      <c r="C38" s="32">
        <f>COUNTIF(資訊錄入!$D$2:$D$68,"&lt;"&amp;50)-C37-C36</f>
        <v>2</v>
      </c>
      <c r="D38" s="31"/>
      <c r="E38" s="31"/>
      <c r="F38" s="31"/>
      <c r="G38" s="31"/>
      <c r="H38" s="32" t="s">
        <v>22</v>
      </c>
      <c r="I38" s="32">
        <f>COUNTIF(資訊錄入!$E$3:$E$68,圖表統計!H38)</f>
        <v>4</v>
      </c>
      <c r="J38" s="33"/>
      <c r="K38" s="33"/>
      <c r="L38" s="33"/>
      <c r="M38" s="33"/>
      <c r="N38" s="33"/>
      <c r="O38" s="31"/>
      <c r="P38" s="31"/>
      <c r="Q38" s="31"/>
      <c r="R38" s="3"/>
      <c r="S38" s="3"/>
      <c r="T38" s="3"/>
      <c r="U38" s="3"/>
    </row>
    <row r="39" spans="1:21">
      <c r="A39" s="3"/>
      <c r="B39" s="32" t="s">
        <v>70</v>
      </c>
      <c r="C39" s="32">
        <f>COUNTIF(資訊錄入!$D$2:$D$68,"&gt;"&amp;50)</f>
        <v>1</v>
      </c>
      <c r="D39" s="31"/>
      <c r="E39" s="31"/>
      <c r="F39" s="31"/>
      <c r="G39" s="31"/>
      <c r="H39" s="32" t="s">
        <v>25</v>
      </c>
      <c r="I39" s="32">
        <f>COUNTIF(資訊錄入!$E$3:$E$68,圖表統計!H39)</f>
        <v>5</v>
      </c>
      <c r="J39" s="33"/>
      <c r="K39" s="33"/>
      <c r="L39" s="33"/>
      <c r="M39" s="33"/>
      <c r="N39" s="33"/>
      <c r="O39" s="31"/>
      <c r="P39" s="31"/>
      <c r="Q39" s="31"/>
      <c r="R39" s="3"/>
      <c r="S39" s="3"/>
      <c r="T39" s="3"/>
      <c r="U39" s="3"/>
    </row>
    <row r="40" spans="1:21">
      <c r="A40" s="3"/>
      <c r="B40" s="31"/>
      <c r="C40" s="31"/>
      <c r="D40" s="31"/>
      <c r="E40" s="31"/>
      <c r="F40" s="31"/>
      <c r="G40" s="31"/>
      <c r="H40" s="32" t="s">
        <v>28</v>
      </c>
      <c r="I40" s="32">
        <f>COUNTIF(資訊錄入!$E$3:$E$68,圖表統計!H40)</f>
        <v>5</v>
      </c>
      <c r="J40" s="33"/>
      <c r="K40" s="33"/>
      <c r="L40" s="33"/>
      <c r="M40" s="33"/>
      <c r="N40" s="33"/>
      <c r="O40" s="31"/>
      <c r="P40" s="31"/>
      <c r="Q40" s="31"/>
      <c r="R40" s="3"/>
      <c r="S40" s="3"/>
      <c r="T40" s="3"/>
      <c r="U40" s="3"/>
    </row>
    <row r="41" spans="1:21">
      <c r="A41" s="3"/>
      <c r="B41" s="31"/>
      <c r="C41" s="31"/>
      <c r="D41" s="31"/>
      <c r="E41" s="31"/>
      <c r="F41" s="31"/>
      <c r="G41" s="31"/>
      <c r="H41" s="32" t="s">
        <v>32</v>
      </c>
      <c r="I41" s="32">
        <f>COUNTIF(資訊錄入!$E$3:$E$68,圖表統計!H41)</f>
        <v>4</v>
      </c>
      <c r="J41" s="33"/>
      <c r="K41" s="33"/>
      <c r="L41" s="33"/>
      <c r="M41" s="33"/>
      <c r="N41" s="33"/>
      <c r="O41" s="31"/>
      <c r="P41" s="31"/>
      <c r="Q41" s="31"/>
      <c r="R41" s="3"/>
      <c r="S41" s="3"/>
      <c r="T41" s="3"/>
      <c r="U41" s="3"/>
    </row>
    <row r="42" spans="1:21">
      <c r="A42" s="3"/>
      <c r="B42" s="31"/>
      <c r="C42" s="31"/>
      <c r="D42" s="31"/>
      <c r="E42" s="31"/>
      <c r="F42" s="31"/>
      <c r="G42" s="31"/>
      <c r="H42" s="32" t="s">
        <v>42</v>
      </c>
      <c r="I42" s="32">
        <f>COUNTIF(資訊錄入!$E$3:$E$68,圖表統計!H42)</f>
        <v>1</v>
      </c>
      <c r="J42" s="33"/>
      <c r="K42" s="33"/>
      <c r="L42" s="33"/>
      <c r="M42" s="33"/>
      <c r="N42" s="33"/>
      <c r="O42" s="31"/>
      <c r="P42" s="31"/>
      <c r="Q42" s="31"/>
      <c r="R42" s="3"/>
      <c r="S42" s="3"/>
      <c r="T42" s="3"/>
      <c r="U42" s="3"/>
    </row>
    <row r="43" spans="1:21">
      <c r="A43" s="3"/>
      <c r="B43" s="31"/>
      <c r="C43" s="31"/>
      <c r="D43" s="31"/>
      <c r="E43" s="31"/>
      <c r="F43" s="31"/>
      <c r="G43" s="31"/>
      <c r="H43" s="32" t="s">
        <v>46</v>
      </c>
      <c r="I43" s="32">
        <f>COUNTIF(資訊錄入!$E$3:$E$68,圖表統計!H43)</f>
        <v>1</v>
      </c>
      <c r="J43" s="33"/>
      <c r="K43" s="33"/>
      <c r="L43" s="33"/>
      <c r="M43" s="33"/>
      <c r="N43" s="33"/>
      <c r="O43" s="31"/>
      <c r="P43" s="31"/>
      <c r="Q43" s="31"/>
      <c r="R43" s="3"/>
      <c r="S43" s="3"/>
      <c r="T43" s="3"/>
      <c r="U43" s="3"/>
    </row>
    <row r="44" spans="1:21">
      <c r="A44" s="3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"/>
      <c r="S44" s="3"/>
      <c r="T44" s="3"/>
      <c r="U44" s="3"/>
    </row>
    <row r="45" spans="1:2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60" spans="1:3">
      <c r="A60" s="1"/>
      <c r="B60" s="1"/>
      <c r="C60" s="1"/>
    </row>
    <row r="61" spans="1:3">
      <c r="A61" s="1"/>
      <c r="B61" s="1"/>
      <c r="C61" s="1"/>
    </row>
    <row r="62" spans="1:3">
      <c r="A62" s="1"/>
      <c r="B62" s="1"/>
      <c r="C62" s="1"/>
    </row>
    <row r="63" spans="1:3">
      <c r="A63" s="1"/>
      <c r="B63" s="1"/>
      <c r="C63" s="1"/>
    </row>
    <row r="64" spans="1:3">
      <c r="A64" s="1"/>
      <c r="B64" s="1"/>
      <c r="C64" s="1"/>
    </row>
    <row r="65" spans="1:3">
      <c r="A65" s="1"/>
      <c r="B65" s="1"/>
      <c r="C65" s="1"/>
    </row>
    <row r="66" spans="1:3">
      <c r="A66" s="1"/>
      <c r="B66" s="1"/>
      <c r="C66" s="1"/>
    </row>
    <row r="67" spans="1:3">
      <c r="A67" s="1"/>
      <c r="B67" s="1"/>
      <c r="C67" s="1"/>
    </row>
    <row r="68" spans="1:3">
      <c r="A68" s="1"/>
      <c r="B68" s="1"/>
      <c r="C68" s="1"/>
    </row>
    <row r="69" spans="1:3">
      <c r="A69" s="1"/>
      <c r="B69" s="1"/>
      <c r="C69" s="1"/>
    </row>
    <row r="70" spans="1:3">
      <c r="A70" s="1"/>
      <c r="B70" s="1"/>
      <c r="C70" s="1"/>
    </row>
    <row r="71" spans="1:3">
      <c r="A71" s="1"/>
      <c r="B71" s="1"/>
      <c r="C71" s="1"/>
    </row>
    <row r="72" spans="1:3">
      <c r="A72" s="1"/>
      <c r="B72" s="1"/>
      <c r="C72" s="1"/>
    </row>
    <row r="73" spans="1:3">
      <c r="A73" s="1"/>
      <c r="B73" s="1"/>
      <c r="C73" s="1"/>
    </row>
    <row r="74" spans="1:3">
      <c r="A74" s="1"/>
      <c r="B74" s="1"/>
      <c r="C74" s="1"/>
    </row>
    <row r="75" spans="1:3">
      <c r="A75" s="1"/>
      <c r="B75" s="1"/>
      <c r="C75" s="1"/>
    </row>
    <row r="76" spans="1:3">
      <c r="A76" s="1"/>
      <c r="B76" s="1"/>
      <c r="C76" s="1"/>
    </row>
    <row r="77" spans="1:3">
      <c r="A77" s="1"/>
      <c r="B77" s="1"/>
      <c r="C77" s="1"/>
    </row>
    <row r="78" spans="1:3">
      <c r="A78" s="1"/>
      <c r="B78" s="1"/>
      <c r="C78" s="1"/>
    </row>
    <row r="79" spans="1:3">
      <c r="A79" s="1"/>
      <c r="B79" s="1"/>
      <c r="C79" s="1"/>
    </row>
    <row r="80" spans="1:3">
      <c r="A80" s="1"/>
      <c r="B80" s="1"/>
      <c r="C80" s="1"/>
    </row>
    <row r="81" spans="1:3">
      <c r="A81" s="1"/>
      <c r="B81" s="1"/>
      <c r="C81" s="1"/>
    </row>
    <row r="82" spans="1:3">
      <c r="A82" s="1"/>
      <c r="B82" s="1"/>
      <c r="C82" s="1"/>
    </row>
    <row r="83" spans="1:3">
      <c r="A83" s="1"/>
      <c r="B83" s="1"/>
      <c r="C83" s="1"/>
    </row>
    <row r="84" spans="1:3">
      <c r="A84" s="1"/>
      <c r="B84" s="1"/>
      <c r="C84" s="1"/>
    </row>
    <row r="85" spans="1:3">
      <c r="A85" s="1"/>
      <c r="B85" s="1"/>
      <c r="C85" s="1"/>
    </row>
    <row r="86" spans="1:3">
      <c r="A86" s="1"/>
      <c r="B86" s="1"/>
      <c r="C86" s="1"/>
    </row>
    <row r="87" spans="1:3">
      <c r="A87" s="1"/>
      <c r="B87" s="1"/>
      <c r="C87" s="1"/>
    </row>
    <row r="88" spans="1:3">
      <c r="A88" s="1"/>
      <c r="B88" s="1"/>
      <c r="C88" s="1"/>
    </row>
    <row r="89" spans="1:3">
      <c r="A89" s="1"/>
      <c r="B89" s="1"/>
      <c r="C89" s="1"/>
    </row>
    <row r="90" spans="1:3">
      <c r="A90" s="1"/>
      <c r="B90" s="1"/>
      <c r="C90" s="1"/>
    </row>
    <row r="91" spans="1:3">
      <c r="A91" s="1"/>
      <c r="B91" s="1"/>
      <c r="C91" s="1"/>
    </row>
    <row r="92" spans="1:3">
      <c r="A92" s="1"/>
      <c r="B92" s="1"/>
      <c r="C92" s="1"/>
    </row>
  </sheetData>
  <mergeCells count="1">
    <mergeCell ref="A1:U1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7"/>
  <sheetViews>
    <sheetView workbookViewId="0">
      <selection activeCell="F21" sqref="F21"/>
    </sheetView>
  </sheetViews>
  <sheetFormatPr defaultColWidth="9" defaultRowHeight="12.75"/>
  <cols>
    <col min="1" max="1" width="13.7142857142857" style="8" customWidth="1"/>
    <col min="2" max="2" width="12.7142857142857" style="9" customWidth="1"/>
    <col min="3" max="3" width="9.85714285714286" style="10" customWidth="1"/>
    <col min="4" max="4" width="9.85714285714286" style="11" customWidth="1"/>
    <col min="5" max="5" width="15.7142857142857" style="9" customWidth="1"/>
    <col min="6" max="6" width="27.2857142857143" style="9" customWidth="1"/>
    <col min="7" max="7" width="18.5714285714286" style="9" customWidth="1"/>
    <col min="8" max="8" width="24.2857142857143" style="9" customWidth="1"/>
    <col min="9" max="9" width="12.4285714285714" style="12" customWidth="1"/>
    <col min="10" max="10" width="13.2857142857143" style="11" customWidth="1"/>
    <col min="11" max="11" width="30" style="8" customWidth="1"/>
  </cols>
  <sheetData>
    <row r="1" ht="42" customHeight="1" spans="1:21">
      <c r="A1" s="2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6.5" spans="1:2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16.5" spans="1:2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ht="16.5" spans="1:2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customHeight="1" spans="1:21">
      <c r="A5" s="13" t="s">
        <v>72</v>
      </c>
      <c r="B5" s="14"/>
      <c r="C5" s="15">
        <v>350003</v>
      </c>
      <c r="D5" s="15"/>
      <c r="E5" s="15"/>
      <c r="F5" s="1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customHeight="1" spans="1:21">
      <c r="A6" s="17"/>
      <c r="B6" s="18"/>
      <c r="C6" s="19"/>
      <c r="D6" s="19"/>
      <c r="E6" s="19"/>
      <c r="F6" s="2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ht="16.5" spans="1:21">
      <c r="A7" s="3"/>
      <c r="B7" s="3"/>
      <c r="C7" s="21"/>
      <c r="D7" s="21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ht="16.5" spans="1:21">
      <c r="A8" s="3"/>
      <c r="B8" s="3"/>
      <c r="C8" s="22"/>
      <c r="D8" s="21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ht="16.5" spans="1:2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customHeight="1" spans="1:21">
      <c r="A10" s="13" t="s">
        <v>73</v>
      </c>
      <c r="B10" s="14"/>
      <c r="C10" s="15"/>
      <c r="D10" s="15"/>
      <c r="E10" s="15"/>
      <c r="F10" s="1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customHeight="1" spans="1:21">
      <c r="A11" s="17"/>
      <c r="B11" s="18"/>
      <c r="C11" s="19"/>
      <c r="D11" s="19"/>
      <c r="E11" s="19"/>
      <c r="F11" s="20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ht="16.5" spans="1:2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ht="16.5" spans="1:2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ht="16.5" spans="1:2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ht="16.5" spans="1:2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="6" customFormat="1" ht="17.25" customHeight="1" spans="1:21">
      <c r="A16" s="23" t="s">
        <v>1</v>
      </c>
      <c r="B16" s="23" t="s">
        <v>2</v>
      </c>
      <c r="C16" s="23" t="s">
        <v>3</v>
      </c>
      <c r="D16" s="23" t="s">
        <v>4</v>
      </c>
      <c r="E16" s="23" t="s">
        <v>5</v>
      </c>
      <c r="F16" s="23" t="s">
        <v>6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="7" customFormat="1" ht="23.25" customHeight="1" spans="1:21">
      <c r="A17" s="24">
        <f>IFERROR(IF(C5="",VLOOKUP(B17,IF({1,0},資訊錄入!B:B,資訊錄入!A:A),2,0),資訊查詢!C5),"無資訊")</f>
        <v>350003</v>
      </c>
      <c r="B17" s="25" t="str">
        <f>IFERROR(IF(C10="",VLOOKUP(C5,資訊錄入!A:K,2,0),資訊查詢!C10),"無資訊")</f>
        <v>王五</v>
      </c>
      <c r="C17" s="25" t="str">
        <f>IFERROR(VLOOKUP($B17,資訊錄入!$B:$K,COLUMN(B1),0),"無資訊")</f>
        <v>女</v>
      </c>
      <c r="D17" s="25">
        <f>IFERROR(VLOOKUP($B17,資訊錄入!$B:$K,COLUMN(C1),0),"無資訊")</f>
        <v>31</v>
      </c>
      <c r="E17" s="25" t="str">
        <f>IFERROR(VLOOKUP($B17,資訊錄入!$B:$K,COLUMN(D1),0),"無資訊")</f>
        <v>上海</v>
      </c>
      <c r="F17" s="25" t="str">
        <f>IFERROR(VLOOKUP($B17,資訊錄入!$B:$K,COLUMN(E1),0),"無資訊")</f>
        <v>上海……………………</v>
      </c>
      <c r="G17" s="25">
        <f>IFERROR(VLOOKUP($B17,資訊錄入!$B:$K,COLUMN(F1),0),"無資訊")</f>
        <v>15600000004</v>
      </c>
      <c r="H17" s="25" t="str">
        <f>IFERROR(VLOOKUP($B17,資訊錄入!$B:$K,COLUMN(G1),0),"無資訊")</f>
        <v>1111111111@xx.com</v>
      </c>
      <c r="I17" s="25">
        <f>IFERROR(VLOOKUP($B17,資訊錄入!$B:$K,COLUMN(H1),0),"無資訊")</f>
        <v>43319</v>
      </c>
      <c r="J17" s="25">
        <f>IFERROR(VLOOKUP($B17,資訊錄入!$B:$K,COLUMN(I1),0),"無資訊")</f>
        <v>7</v>
      </c>
      <c r="K17" s="25">
        <f>IFERROR(VLOOKUP($B17,資訊錄入!$B:$K,COLUMN(J1),0),"無資訊")</f>
        <v>0</v>
      </c>
      <c r="L17" s="3"/>
      <c r="M17" s="3"/>
      <c r="N17" s="3"/>
      <c r="O17" s="3"/>
      <c r="P17" s="3"/>
      <c r="Q17" s="3"/>
      <c r="R17" s="3"/>
      <c r="S17" s="3"/>
      <c r="T17" s="3"/>
      <c r="U17" s="3"/>
    </row>
    <row r="18" ht="16.5" spans="1:2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ht="16.5" spans="1:2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16.5" spans="1:2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ht="16.5" spans="1: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ht="16.5" spans="1:2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ht="16.5" spans="1:2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ht="16.5" spans="1:2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16.5" spans="1:2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6.5" spans="1:2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6.5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6.5" spans="1:2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ht="16.5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16.5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6.5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16.5" spans="1:2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ht="16.5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ht="16.5" spans="1:2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ht="16.5" spans="1:2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ht="16.5" spans="1:2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ht="16.5" spans="1:2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ht="16.5" spans="1:2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ht="16.5" spans="1:2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ht="16.5" spans="1:2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ht="16.5" spans="1:2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ht="16.5" spans="1:2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ht="16.5" spans="1:2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11">
      <c r="A44"/>
      <c r="B44"/>
      <c r="C44"/>
      <c r="D44"/>
      <c r="E44"/>
      <c r="F44"/>
      <c r="G44"/>
      <c r="H44"/>
      <c r="I44"/>
      <c r="J44"/>
      <c r="K44"/>
    </row>
    <row r="45" spans="1:11">
      <c r="A45"/>
      <c r="B45"/>
      <c r="C45"/>
      <c r="D45"/>
      <c r="E45"/>
      <c r="F45"/>
      <c r="G45"/>
      <c r="H45"/>
      <c r="I45"/>
      <c r="J45"/>
      <c r="K45"/>
    </row>
    <row r="46" spans="1:11">
      <c r="A46"/>
      <c r="B46"/>
      <c r="C46"/>
      <c r="D46"/>
      <c r="E46"/>
      <c r="F46"/>
      <c r="G46"/>
      <c r="H46"/>
      <c r="I46"/>
      <c r="J46"/>
      <c r="K46"/>
    </row>
    <row r="47" spans="1:11">
      <c r="A47"/>
      <c r="B47"/>
      <c r="C47"/>
      <c r="D47"/>
      <c r="E47"/>
      <c r="F47"/>
      <c r="G47"/>
      <c r="H47"/>
      <c r="I47"/>
      <c r="J47"/>
      <c r="K47"/>
    </row>
    <row r="48" spans="1:11">
      <c r="A48"/>
      <c r="B48"/>
      <c r="C48"/>
      <c r="D48"/>
      <c r="E48"/>
      <c r="F48"/>
      <c r="G48"/>
      <c r="H48"/>
      <c r="I48"/>
      <c r="J48"/>
      <c r="K48"/>
    </row>
    <row r="49" spans="1:11">
      <c r="A49"/>
      <c r="B49"/>
      <c r="C49"/>
      <c r="D49"/>
      <c r="E49"/>
      <c r="F49"/>
      <c r="G49"/>
      <c r="H49"/>
      <c r="I49"/>
      <c r="J49"/>
      <c r="K49"/>
    </row>
    <row r="50" spans="1:11">
      <c r="A50"/>
      <c r="B50"/>
      <c r="C50"/>
      <c r="D50"/>
      <c r="E50"/>
      <c r="F50"/>
      <c r="G50"/>
      <c r="H50"/>
      <c r="I50"/>
      <c r="J50"/>
      <c r="K50"/>
    </row>
    <row r="51" spans="1:11">
      <c r="A51"/>
      <c r="B51"/>
      <c r="C51"/>
      <c r="D51"/>
      <c r="E51"/>
      <c r="F51"/>
      <c r="G51"/>
      <c r="H51"/>
      <c r="I51"/>
      <c r="J51"/>
      <c r="K51"/>
    </row>
    <row r="52" spans="1:11">
      <c r="A52"/>
      <c r="B52"/>
      <c r="C52"/>
      <c r="D52"/>
      <c r="E52"/>
      <c r="F52"/>
      <c r="G52"/>
      <c r="H52"/>
      <c r="I52"/>
      <c r="J52"/>
      <c r="K52"/>
    </row>
    <row r="53" spans="1:11">
      <c r="A53"/>
      <c r="B53"/>
      <c r="C53"/>
      <c r="D53"/>
      <c r="E53"/>
      <c r="F53"/>
      <c r="G53"/>
      <c r="H53"/>
      <c r="I53"/>
      <c r="J53"/>
      <c r="K53"/>
    </row>
    <row r="54" spans="1:11">
      <c r="A54"/>
      <c r="B54"/>
      <c r="C54"/>
      <c r="D54"/>
      <c r="E54"/>
      <c r="F54"/>
      <c r="G54"/>
      <c r="H54"/>
      <c r="I54"/>
      <c r="J54"/>
      <c r="K54"/>
    </row>
    <row r="55" spans="1:11">
      <c r="A55"/>
      <c r="B55"/>
      <c r="C55"/>
      <c r="D55"/>
      <c r="E55"/>
      <c r="F55"/>
      <c r="G55"/>
      <c r="H55"/>
      <c r="I55"/>
      <c r="J55"/>
      <c r="K55"/>
    </row>
    <row r="56" spans="1:11">
      <c r="A56"/>
      <c r="B56"/>
      <c r="C56"/>
      <c r="D56"/>
      <c r="E56"/>
      <c r="F56"/>
      <c r="G56"/>
      <c r="H56"/>
      <c r="I56"/>
      <c r="J56"/>
      <c r="K56"/>
    </row>
    <row r="57" spans="1:11">
      <c r="A57"/>
      <c r="B57"/>
      <c r="C57"/>
      <c r="D57"/>
      <c r="E57"/>
      <c r="F57"/>
      <c r="G57"/>
      <c r="H57"/>
      <c r="I57"/>
      <c r="J57"/>
      <c r="K57"/>
    </row>
    <row r="58" spans="1:11">
      <c r="A58"/>
      <c r="B58"/>
      <c r="C58"/>
      <c r="D58"/>
      <c r="E58"/>
      <c r="F58"/>
      <c r="G58"/>
      <c r="H58"/>
      <c r="I58"/>
      <c r="J58"/>
      <c r="K58"/>
    </row>
    <row r="59" spans="1:11">
      <c r="A59"/>
      <c r="B59"/>
      <c r="C59"/>
      <c r="D59"/>
      <c r="E59"/>
      <c r="F59"/>
      <c r="G59"/>
      <c r="H59"/>
      <c r="I59"/>
      <c r="J59"/>
      <c r="K59"/>
    </row>
    <row r="60" spans="1:11">
      <c r="A60"/>
      <c r="B60"/>
      <c r="C60"/>
      <c r="D60"/>
      <c r="E60"/>
      <c r="F60"/>
      <c r="G60"/>
      <c r="H60"/>
      <c r="I60"/>
      <c r="J60"/>
      <c r="K60"/>
    </row>
    <row r="61" spans="1:11">
      <c r="A61"/>
      <c r="B61"/>
      <c r="C61"/>
      <c r="D61"/>
      <c r="E61"/>
      <c r="F61"/>
      <c r="G61"/>
      <c r="H61"/>
      <c r="I61"/>
      <c r="J61"/>
      <c r="K61"/>
    </row>
    <row r="62" spans="1:11">
      <c r="A62"/>
      <c r="B62"/>
      <c r="C62"/>
      <c r="D62"/>
      <c r="E62"/>
      <c r="F62"/>
      <c r="G62"/>
      <c r="H62"/>
      <c r="I62"/>
      <c r="J62"/>
      <c r="K62"/>
    </row>
    <row r="63" spans="1:11">
      <c r="A63"/>
      <c r="B63"/>
      <c r="C63"/>
      <c r="D63"/>
      <c r="E63"/>
      <c r="F63"/>
      <c r="G63"/>
      <c r="H63"/>
      <c r="I63"/>
      <c r="J63"/>
      <c r="K63"/>
    </row>
    <row r="64" spans="1:11">
      <c r="A64"/>
      <c r="B64"/>
      <c r="C64"/>
      <c r="D64"/>
      <c r="E64"/>
      <c r="F64"/>
      <c r="G64"/>
      <c r="H64"/>
      <c r="I64"/>
      <c r="J64"/>
      <c r="K64"/>
    </row>
    <row r="65" spans="1:11">
      <c r="A65"/>
      <c r="B65"/>
      <c r="C65"/>
      <c r="D65"/>
      <c r="E65"/>
      <c r="F65"/>
      <c r="G65"/>
      <c r="H65"/>
      <c r="I65"/>
      <c r="J65"/>
      <c r="K65"/>
    </row>
    <row r="66" spans="1:11">
      <c r="A66"/>
      <c r="B66"/>
      <c r="C66"/>
      <c r="D66"/>
      <c r="E66"/>
      <c r="F66"/>
      <c r="G66"/>
      <c r="H66"/>
      <c r="I66"/>
      <c r="J66"/>
      <c r="K66"/>
    </row>
    <row r="67" spans="1:11">
      <c r="A67"/>
      <c r="B67"/>
      <c r="C67"/>
      <c r="D67"/>
      <c r="E67"/>
      <c r="F67"/>
      <c r="G67"/>
      <c r="H67"/>
      <c r="I67"/>
      <c r="J67"/>
      <c r="K67"/>
    </row>
    <row r="68" spans="1:11">
      <c r="A68"/>
      <c r="B68"/>
      <c r="C68"/>
      <c r="D68"/>
      <c r="E68"/>
      <c r="F68"/>
      <c r="G68"/>
      <c r="H68"/>
      <c r="I68"/>
      <c r="J68"/>
      <c r="K68"/>
    </row>
    <row r="69" spans="1:11">
      <c r="A69"/>
      <c r="B69"/>
      <c r="C69"/>
      <c r="D69"/>
      <c r="E69"/>
      <c r="F69"/>
      <c r="G69"/>
      <c r="H69"/>
      <c r="I69"/>
      <c r="J69"/>
      <c r="K69"/>
    </row>
    <row r="70" spans="1:11">
      <c r="A70"/>
      <c r="B70"/>
      <c r="C70"/>
      <c r="D70"/>
      <c r="E70"/>
      <c r="F70"/>
      <c r="G70"/>
      <c r="H70"/>
      <c r="I70"/>
      <c r="J70"/>
      <c r="K70"/>
    </row>
    <row r="71" spans="1:11">
      <c r="A71"/>
      <c r="B71"/>
      <c r="C71"/>
      <c r="D71"/>
      <c r="E71"/>
      <c r="F71"/>
      <c r="G71"/>
      <c r="H71"/>
      <c r="I71"/>
      <c r="J71"/>
      <c r="K71"/>
    </row>
    <row r="72" spans="1:11">
      <c r="A72"/>
      <c r="B72"/>
      <c r="C72"/>
      <c r="D72"/>
      <c r="E72"/>
      <c r="F72"/>
      <c r="G72"/>
      <c r="H72"/>
      <c r="I72"/>
      <c r="J72"/>
      <c r="K72"/>
    </row>
    <row r="73" spans="1:11">
      <c r="A73"/>
      <c r="B73"/>
      <c r="C73"/>
      <c r="D73"/>
      <c r="E73"/>
      <c r="F73"/>
      <c r="G73"/>
      <c r="H73"/>
      <c r="I73"/>
      <c r="J73"/>
      <c r="K73"/>
    </row>
    <row r="74" spans="1:11">
      <c r="A74"/>
      <c r="B74"/>
      <c r="C74"/>
      <c r="D74"/>
      <c r="E74"/>
      <c r="F74"/>
      <c r="G74"/>
      <c r="H74"/>
      <c r="I74"/>
      <c r="J74"/>
      <c r="K74"/>
    </row>
    <row r="75" spans="1:11">
      <c r="A75"/>
      <c r="B75"/>
      <c r="C75"/>
      <c r="D75"/>
      <c r="E75"/>
      <c r="F75"/>
      <c r="G75"/>
      <c r="H75"/>
      <c r="I75"/>
      <c r="J75"/>
      <c r="K75"/>
    </row>
    <row r="76" spans="1:11">
      <c r="A76"/>
      <c r="B76"/>
      <c r="C76"/>
      <c r="D76"/>
      <c r="E76"/>
      <c r="F76"/>
      <c r="G76"/>
      <c r="H76"/>
      <c r="I76"/>
      <c r="J76"/>
      <c r="K76"/>
    </row>
    <row r="77" spans="1:11">
      <c r="A77"/>
      <c r="B77"/>
      <c r="C77"/>
      <c r="D77"/>
      <c r="E77"/>
      <c r="F77"/>
      <c r="G77"/>
      <c r="H77"/>
      <c r="I77"/>
      <c r="J77"/>
      <c r="K77"/>
    </row>
  </sheetData>
  <mergeCells count="5">
    <mergeCell ref="A1:U1"/>
    <mergeCell ref="C5:F6"/>
    <mergeCell ref="C10:F11"/>
    <mergeCell ref="A5:B6"/>
    <mergeCell ref="A10:B11"/>
  </mergeCells>
  <conditionalFormatting sqref="A17:K17">
    <cfRule type="cellIs" dxfId="0" priority="1" operator="equal">
      <formula>"無資訊"</formula>
    </cfRule>
  </conditionalFormatting>
  <dataValidations count="1">
    <dataValidation type="list" showInputMessage="1" showErrorMessage="1" errorTitle="請勿更改" error="請勿更改，若需修改，請設定資料有效性-出錯警告" sqref="A17:K17" showDropDown="1">
      <formula1>"請勿更改"</formula1>
    </dataValidation>
  </dataValidations>
  <pageMargins left="0.699305555555556" right="0.699305555555556" top="0.75" bottom="0.75" header="0.3" footer="0.3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7"/>
  <sheetViews>
    <sheetView zoomScale="85" zoomScaleNormal="85" workbookViewId="0">
      <selection activeCell="W21" sqref="W21"/>
    </sheetView>
  </sheetViews>
  <sheetFormatPr defaultColWidth="9" defaultRowHeight="16.5"/>
  <cols>
    <col min="1" max="5" width="9.14285714285714" style="1"/>
    <col min="6" max="15" width="7.71428571428571" style="1" customWidth="1"/>
    <col min="16" max="20" width="9.14285714285714" style="1"/>
    <col min="21" max="22" width="14" style="1" customWidth="1"/>
    <col min="23" max="16384" width="9.14285714285714" style="1"/>
  </cols>
  <sheetData>
    <row r="1" ht="42" customHeight="1" spans="1:22">
      <c r="A1" s="2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ht="15" customHeight="1" spans="1:2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ht="15" customHeight="1" spans="1:2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ht="15" customHeight="1" spans="1:2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s="3"/>
      <c r="B11" s="3"/>
      <c r="C11" s="3"/>
      <c r="D11" s="3"/>
      <c r="E11" s="3"/>
      <c r="F11" s="3"/>
      <c r="G11" s="3"/>
      <c r="H11" s="4" t="s">
        <v>75</v>
      </c>
      <c r="I11" s="4"/>
      <c r="J11" s="4"/>
      <c r="K11" s="3"/>
      <c r="L11" s="5">
        <f ca="1">TODAY()</f>
        <v>43259</v>
      </c>
      <c r="M11" s="4"/>
      <c r="N11" s="4"/>
      <c r="O11" s="4"/>
      <c r="P11" s="4"/>
      <c r="Q11" s="4"/>
      <c r="R11" s="3"/>
      <c r="S11" s="3"/>
      <c r="T11" s="3"/>
      <c r="U11" s="3"/>
      <c r="V11" s="3"/>
    </row>
    <row r="12" ht="15" customHeight="1" spans="1:22">
      <c r="A12" s="3"/>
      <c r="B12" s="3"/>
      <c r="C12" s="3"/>
      <c r="D12" s="3"/>
      <c r="E12" s="3"/>
      <c r="F12" s="3"/>
      <c r="G12" s="3"/>
      <c r="H12" s="4"/>
      <c r="I12" s="4"/>
      <c r="J12" s="4"/>
      <c r="K12" s="3"/>
      <c r="L12" s="4"/>
      <c r="M12" s="4"/>
      <c r="N12" s="4"/>
      <c r="O12" s="4"/>
      <c r="P12" s="4"/>
      <c r="Q12" s="4"/>
      <c r="R12" s="3"/>
      <c r="S12" s="3"/>
      <c r="T12" s="3"/>
      <c r="U12" s="3"/>
      <c r="V12" s="3"/>
    </row>
    <row r="13" ht="15" customHeight="1" spans="1:22">
      <c r="A13" s="3"/>
      <c r="B13" s="3"/>
      <c r="C13" s="3"/>
      <c r="D13" s="3"/>
      <c r="E13" s="3"/>
      <c r="F13" s="3"/>
      <c r="G13" s="3"/>
      <c r="H13" s="4"/>
      <c r="I13" s="4"/>
      <c r="J13" s="4"/>
      <c r="K13" s="3"/>
      <c r="L13" s="4"/>
      <c r="M13" s="4"/>
      <c r="N13" s="4"/>
      <c r="O13" s="4"/>
      <c r="P13" s="4"/>
      <c r="Q13" s="4"/>
      <c r="R13" s="3"/>
      <c r="S13" s="3"/>
      <c r="T13" s="3"/>
      <c r="U13" s="3"/>
      <c r="V13" s="3"/>
    </row>
    <row r="14" ht="15" customHeight="1" spans="1:2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3"/>
      <c r="B17" s="3"/>
      <c r="C17" s="3"/>
      <c r="D17" s="3"/>
      <c r="E17" s="3"/>
      <c r="F17" s="3"/>
      <c r="G17" s="3"/>
      <c r="H17" s="4" t="s">
        <v>76</v>
      </c>
      <c r="I17" s="4"/>
      <c r="J17" s="4"/>
      <c r="K17" s="3"/>
      <c r="L17" s="4">
        <f>COUNT(資訊錄入!A:A)</f>
        <v>31</v>
      </c>
      <c r="M17" s="4"/>
      <c r="N17" s="4"/>
      <c r="O17" s="4"/>
      <c r="P17" s="4"/>
      <c r="Q17" s="4"/>
      <c r="R17" s="3"/>
      <c r="S17" s="3"/>
      <c r="T17" s="3"/>
      <c r="U17" s="3"/>
      <c r="V17" s="3"/>
    </row>
    <row r="18" spans="1:22">
      <c r="A18" s="3"/>
      <c r="B18" s="3"/>
      <c r="C18" s="3"/>
      <c r="D18" s="3"/>
      <c r="E18" s="3"/>
      <c r="F18" s="3"/>
      <c r="G18" s="3"/>
      <c r="H18" s="4"/>
      <c r="I18" s="4"/>
      <c r="J18" s="4"/>
      <c r="K18" s="3"/>
      <c r="L18" s="4"/>
      <c r="M18" s="4"/>
      <c r="N18" s="4"/>
      <c r="O18" s="4"/>
      <c r="P18" s="4"/>
      <c r="Q18" s="4"/>
      <c r="R18" s="3"/>
      <c r="S18" s="3"/>
      <c r="T18" s="3"/>
      <c r="U18" s="3"/>
      <c r="V18" s="3"/>
    </row>
    <row r="19" spans="1:22">
      <c r="A19" s="3"/>
      <c r="B19" s="3"/>
      <c r="C19" s="3"/>
      <c r="D19" s="3"/>
      <c r="E19" s="3"/>
      <c r="F19" s="3"/>
      <c r="G19" s="3"/>
      <c r="H19" s="4"/>
      <c r="I19" s="4"/>
      <c r="J19" s="4"/>
      <c r="K19" s="3"/>
      <c r="L19" s="4"/>
      <c r="M19" s="4"/>
      <c r="N19" s="4"/>
      <c r="O19" s="4"/>
      <c r="P19" s="4"/>
      <c r="Q19" s="4"/>
      <c r="R19" s="3"/>
      <c r="S19" s="3"/>
      <c r="T19" s="3"/>
      <c r="U19" s="3"/>
      <c r="V19" s="3"/>
    </row>
    <row r="20" spans="1:2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</sheetData>
  <mergeCells count="5">
    <mergeCell ref="A1:V1"/>
    <mergeCell ref="L11:Q13"/>
    <mergeCell ref="L17:Q19"/>
    <mergeCell ref="H11:J13"/>
    <mergeCell ref="H17:J19"/>
  </mergeCells>
  <pageMargins left="0.699305555555556" right="0.699305555555556" top="0.75" bottom="0.75" header="0.3" footer="0.3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o:y  1 "   I d = " { A 8 1 7 A 3 0 C - 3 4 E E - 4 0 6 3 - B 4 7 A - A 5 9 9 C 9 E A 9 D B 7 } "   T o u r I d = " 6 2 0 0 a 8 f b - 7 7 4 1 - 4 a 1 4 - 9 7 f 9 - 8 2 d 4 d 9 e 2 7 1 3 7 "   X m l V e r = " 6 "   M i n X m l V e r = " 3 " > < D e s c r i p t i o n > dkY:No:y�v N�N�c��< / D e s c r i p t i o n > < / T o u r > < / T o u r s > < / V i s u a l i z a t i o n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o:y  1 "   D e s c r i p t i o n = " dkY:No:y�v N�N�c��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f 2 e 2 8 a 0 - 8 d 0 8 - 4 6 5 8 - a 6 6 5 - 1 2 4 3 a 2 5 0 e d 6 5 " > < T r a n s i t i o n > M o v e T o < / T r a n s i t i o n > < E f f e c t > S t a t i o n < / E f f e c t > < T h e m e > B i n g R o a d < / T h e m e > < T h e m e W i t h L a b e l > t r u e 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 1 1 9 . 9 9 9 9 9 9 9 9 9 9 9 9 9 9 < / L o n g i t u d e > < R o t a t i o n > 0 < / R o t a t i o n > < P i v o t A n g l e > - 0 . 0 0 8 3 6 4 3 3 9 3 0 6 3 4 5 8 < / P i v o t A n g l e > < D i s t a n c e > 1 . 8 < / D i s t a n c e > < / C a m e r a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  / & g t ; & l t ; D e c o r a t o r s 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DE08A29A-05F8-458B-BA8E-485B8DA5D1B7}">
  <ds:schemaRefs/>
</ds:datastoreItem>
</file>

<file path=customXml/itemProps2.xml><?xml version="1.0" encoding="utf-8"?>
<ds:datastoreItem xmlns:ds="http://schemas.openxmlformats.org/officeDocument/2006/customXml" ds:itemID="{A817A30C-34EE-4063-B47A-A599C9EA9D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/>
  <Application>簡報雲PPT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首頁</vt:lpstr>
      <vt:lpstr>資訊錄入</vt:lpstr>
      <vt:lpstr>圖表統計</vt:lpstr>
      <vt:lpstr>資訊查詢</vt:lpstr>
      <vt:lpstr>即時統計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2002-10-21T18:39:00Z</dcterms:created>
  <cp:lastPrinted>2003-06-27T06:47:00Z</cp:lastPrinted>
  <dcterms:modified xsi:type="dcterms:W3CDTF">2018-06-08T12:22:10Z</dcterms:modified>
</cp:coreProperties>
</file>