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視覺化面板（顯示區）" sheetId="1" r:id="rId1"/>
    <sheet name="資料來源（編輯區）" sheetId="3" r:id="rId2"/>
  </sheets>
  <definedNames>
    <definedName name="_xlnm.Print_Area" localSheetId="0">'視覺化面板（顯示區）'!$A$1:$AE$52</definedName>
  </definedNames>
  <calcPr calcId="144525"/>
</workbook>
</file>

<file path=xl/sharedStrings.xml><?xml version="1.0" encoding="utf-8"?>
<sst xmlns="http://schemas.openxmlformats.org/spreadsheetml/2006/main" count="175" uniqueCount="75">
  <si>
    <t>原始資料錄入區（可自動擴充套件）</t>
  </si>
  <si>
    <t>原始資料表</t>
  </si>
  <si>
    <t>部門統計（自動生成）</t>
  </si>
  <si>
    <t>崗位統計（自動生成）</t>
  </si>
  <si>
    <t>年齡統計（自動生成）</t>
  </si>
  <si>
    <t>序號</t>
  </si>
  <si>
    <t>姓名</t>
  </si>
  <si>
    <t>性別</t>
  </si>
  <si>
    <t>部門</t>
  </si>
  <si>
    <t>職別</t>
  </si>
  <si>
    <t>年齡</t>
  </si>
  <si>
    <t>工齡</t>
  </si>
  <si>
    <t>學歷</t>
  </si>
  <si>
    <t>薪酬</t>
  </si>
  <si>
    <t>人數</t>
  </si>
  <si>
    <t>分級</t>
  </si>
  <si>
    <t>閾值</t>
  </si>
  <si>
    <t>佔比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</si>
  <si>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</si>
  <si>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</si>
  <si>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</si>
  <si>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</si>
  <si>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</si>
  <si>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</si>
  <si>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</si>
  <si>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</si>
  <si>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</si>
  <si>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20歲以下</t>
  </si>
  <si>
    <t>員工1</t>
  </si>
  <si>
    <t>男</t>
  </si>
  <si>
    <t>行政部</t>
  </si>
  <si>
    <t>經理</t>
  </si>
  <si>
    <t>博士</t>
  </si>
  <si>
    <t>20~30歲</t>
  </si>
  <si>
    <t>員工2</t>
  </si>
  <si>
    <t>女</t>
  </si>
  <si>
    <t>技術部</t>
  </si>
  <si>
    <t>碩士</t>
  </si>
  <si>
    <t>主管</t>
  </si>
  <si>
    <t>30~40歲</t>
  </si>
  <si>
    <t>員工3</t>
  </si>
  <si>
    <t>銷售部</t>
  </si>
  <si>
    <t>專科</t>
  </si>
  <si>
    <t>職員</t>
  </si>
  <si>
    <t>40~50歲</t>
  </si>
  <si>
    <t>員工4</t>
  </si>
  <si>
    <t>財務部</t>
  </si>
  <si>
    <t>合計</t>
  </si>
  <si>
    <t>50歲以上</t>
  </si>
  <si>
    <t>員工5</t>
  </si>
  <si>
    <t>本科</t>
  </si>
  <si>
    <t>運營部</t>
  </si>
  <si>
    <t>-</t>
  </si>
  <si>
    <t>員工6</t>
  </si>
  <si>
    <t>後勤部</t>
  </si>
  <si>
    <t>員工7</t>
  </si>
  <si>
    <t>員工8</t>
  </si>
  <si>
    <t>員工9</t>
  </si>
  <si>
    <t>學歷統計（自動生成）</t>
  </si>
  <si>
    <t>性別統計（自動生成）</t>
  </si>
  <si>
    <t>工齡統計（自動生成）</t>
  </si>
  <si>
    <t>員工10</t>
  </si>
  <si>
    <t>員工11</t>
  </si>
  <si>
    <t>1年以下</t>
  </si>
  <si>
    <t>員工12</t>
  </si>
  <si>
    <t>1-5年</t>
  </si>
  <si>
    <t>員工13</t>
  </si>
  <si>
    <t>5-10年</t>
  </si>
  <si>
    <t>員工14</t>
  </si>
  <si>
    <t>10年以上</t>
  </si>
  <si>
    <t>員工15</t>
  </si>
  <si>
    <t>員工16</t>
  </si>
  <si>
    <t>員工17</t>
  </si>
  <si>
    <t>員工18</t>
  </si>
  <si>
    <t>員工19</t>
  </si>
</sst>
</file>

<file path=xl/styles.xml><?xml version="1.0" encoding="utf-8"?>
<styleSheet xmlns="http://schemas.openxmlformats.org/spreadsheetml/2006/main">
  <numFmts count="7">
    <numFmt numFmtId="176" formatCode="#,##0_ ;[Red]\-#,##0\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0_);[Red]\(0\)"/>
    <numFmt numFmtId="181" formatCode="_ * #,##0_ ;_ * \-#,##0_ ;_ * &quot;-&quot;_ ;_ @_ "/>
    <numFmt numFmtId="182" formatCode="#,##0_);[Red]\(#,##0\)"/>
  </numFmts>
  <fonts count="43">
    <font>
      <sz val="9"/>
      <color theme="1"/>
      <name val="等线"/>
      <charset val="134"/>
      <scheme val="minor"/>
    </font>
    <font>
      <sz val="10"/>
      <color theme="1"/>
      <name val="思源黑体"/>
      <charset val="134"/>
    </font>
    <font>
      <b/>
      <sz val="10.5"/>
      <color theme="1"/>
      <name val="思源黑体"/>
      <charset val="134"/>
    </font>
    <font>
      <b/>
      <sz val="20"/>
      <color theme="1"/>
      <name val="微软雅黑"/>
      <charset val="134"/>
    </font>
    <font>
      <b/>
      <sz val="12"/>
      <color theme="0"/>
      <name val="思源黑体"/>
      <charset val="134"/>
    </font>
    <font>
      <sz val="9"/>
      <color theme="1"/>
      <name val="思源黑体"/>
      <charset val="134"/>
    </font>
    <font>
      <b/>
      <sz val="10.5"/>
      <color theme="0"/>
      <name val="思源黑体"/>
      <charset val="134"/>
    </font>
    <font>
      <b/>
      <sz val="10"/>
      <color theme="1"/>
      <name val="思源黑体"/>
      <charset val="134"/>
    </font>
    <font>
      <b/>
      <sz val="10"/>
      <color theme="0"/>
      <name val="思源黑体"/>
      <charset val="134"/>
    </font>
    <font>
      <sz val="9"/>
      <color rgb="FF333333"/>
      <name val="思源黑体"/>
      <charset val="134"/>
    </font>
    <font>
      <b/>
      <sz val="9"/>
      <color theme="1"/>
      <name val="思源黑体"/>
      <charset val="134"/>
    </font>
    <font>
      <sz val="10"/>
      <color theme="0" tint="-0.499984740745262"/>
      <name val="思源黑体"/>
      <charset val="134"/>
    </font>
    <font>
      <sz val="10"/>
      <color theme="0"/>
      <name val="思源黑体"/>
      <charset val="134"/>
    </font>
    <font>
      <b/>
      <sz val="14"/>
      <color theme="0"/>
      <name val="等线"/>
      <charset val="134"/>
      <scheme val="minor"/>
    </font>
    <font>
      <b/>
      <sz val="10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theme="0" tint="-0.349986266670736"/>
      <name val="等线"/>
      <charset val="134"/>
      <scheme val="minor"/>
    </font>
    <font>
      <b/>
      <sz val="11"/>
      <color theme="0" tint="-0.349986266670736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2"/>
      <name val="Microsoft YaHei UI"/>
      <charset val="134"/>
    </font>
    <font>
      <sz val="9"/>
      <color theme="0"/>
      <name val="等线"/>
      <charset val="134"/>
      <scheme val="minor"/>
    </font>
    <font>
      <sz val="10"/>
      <color theme="0"/>
      <name val="Microsoft YaHei UI"/>
      <charset val="134"/>
    </font>
    <font>
      <sz val="9"/>
      <color theme="0"/>
      <name val="Microsoft YaHei UI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212937"/>
        <bgColor indexed="64"/>
      </patternFill>
    </fill>
    <fill>
      <patternFill patternType="solid">
        <fgColor rgb="FF2A354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/>
      <bottom style="thin">
        <color theme="0" tint="-0.0499893185216834"/>
      </bottom>
      <diagonal/>
    </border>
    <border>
      <left/>
      <right/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9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181" fontId="2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2" borderId="9" applyNumberFormat="0" applyFon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6" fillId="16" borderId="12" applyNumberFormat="0" applyAlignment="0" applyProtection="0">
      <alignment vertical="center"/>
    </xf>
    <xf numFmtId="0" fontId="37" fillId="16" borderId="8" applyNumberFormat="0" applyAlignment="0" applyProtection="0">
      <alignment vertical="center"/>
    </xf>
    <xf numFmtId="0" fontId="38" fillId="17" borderId="13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  <protection locked="0"/>
    </xf>
    <xf numFmtId="182" fontId="1" fillId="0" borderId="0" xfId="0" applyNumberFormat="1" applyFont="1" applyAlignment="1" applyProtection="1">
      <alignment horizontal="center" vertical="center"/>
      <protection locked="0"/>
    </xf>
    <xf numFmtId="180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10" fontId="1" fillId="0" borderId="0" xfId="0" applyNumberFormat="1" applyFont="1" applyFill="1" applyAlignment="1" applyProtection="1">
      <alignment horizontal="center" vertical="center"/>
    </xf>
    <xf numFmtId="9" fontId="1" fillId="0" borderId="0" xfId="0" applyNumberFormat="1" applyFont="1" applyAlignment="1" applyProtection="1">
      <alignment horizontal="center" vertical="center"/>
    </xf>
    <xf numFmtId="176" fontId="3" fillId="0" borderId="0" xfId="0" applyNumberFormat="1" applyFont="1" applyAlignment="1" applyProtection="1"/>
    <xf numFmtId="176" fontId="1" fillId="0" borderId="0" xfId="0" applyNumberFormat="1" applyFont="1" applyAlignment="1" applyProtection="1">
      <alignment horizontal="center"/>
      <protection locked="0"/>
    </xf>
    <xf numFmtId="182" fontId="1" fillId="0" borderId="0" xfId="0" applyNumberFormat="1" applyFont="1" applyAlignment="1" applyProtection="1">
      <alignment horizontal="center"/>
      <protection locked="0"/>
    </xf>
    <xf numFmtId="180" fontId="1" fillId="0" borderId="0" xfId="0" applyNumberFormat="1" applyFont="1" applyAlignment="1" applyProtection="1">
      <alignment horizontal="center"/>
      <protection locked="0"/>
    </xf>
    <xf numFmtId="176" fontId="4" fillId="2" borderId="1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176" fontId="1" fillId="3" borderId="2" xfId="0" applyNumberFormat="1" applyFont="1" applyFill="1" applyBorder="1" applyAlignment="1" applyProtection="1">
      <alignment horizontal="center" vertical="center"/>
      <protection locked="0"/>
    </xf>
    <xf numFmtId="182" fontId="1" fillId="3" borderId="2" xfId="0" applyNumberFormat="1" applyFont="1" applyFill="1" applyBorder="1" applyAlignment="1" applyProtection="1">
      <alignment horizontal="center" vertical="center"/>
      <protection locked="0"/>
    </xf>
    <xf numFmtId="180" fontId="1" fillId="3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182" fontId="5" fillId="0" borderId="2" xfId="0" applyNumberFormat="1" applyFont="1" applyBorder="1" applyAlignment="1" applyProtection="1">
      <alignment horizontal="center" vertical="center"/>
      <protection locked="0"/>
    </xf>
    <xf numFmtId="180" fontId="5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176" fontId="1" fillId="0" borderId="2" xfId="0" applyNumberFormat="1" applyFont="1" applyBorder="1" applyAlignment="1" applyProtection="1">
      <alignment horizontal="center" vertical="center"/>
      <protection locked="0"/>
    </xf>
    <xf numFmtId="182" fontId="1" fillId="0" borderId="2" xfId="0" applyNumberFormat="1" applyFont="1" applyBorder="1" applyAlignment="1" applyProtection="1">
      <alignment horizontal="center" vertical="center"/>
      <protection locked="0"/>
    </xf>
    <xf numFmtId="180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</xf>
    <xf numFmtId="176" fontId="1" fillId="0" borderId="4" xfId="0" applyNumberFormat="1" applyFont="1" applyBorder="1" applyAlignment="1" applyProtection="1">
      <alignment horizontal="center" vertical="center"/>
      <protection locked="0"/>
    </xf>
    <xf numFmtId="182" fontId="1" fillId="0" borderId="4" xfId="0" applyNumberFormat="1" applyFont="1" applyBorder="1" applyAlignment="1" applyProtection="1">
      <alignment horizontal="center" vertical="center"/>
      <protection locked="0"/>
    </xf>
    <xf numFmtId="180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176" fontId="1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10" fontId="1" fillId="0" borderId="0" xfId="0" applyNumberFormat="1" applyFont="1" applyFill="1" applyAlignment="1" applyProtection="1">
      <alignment horizontal="center"/>
    </xf>
    <xf numFmtId="176" fontId="6" fillId="4" borderId="0" xfId="0" applyNumberFormat="1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176" fontId="1" fillId="3" borderId="0" xfId="0" applyNumberFormat="1" applyFont="1" applyFill="1" applyAlignment="1" applyProtection="1">
      <alignment horizontal="center" vertical="center"/>
    </xf>
    <xf numFmtId="10" fontId="1" fillId="3" borderId="0" xfId="0" applyNumberFormat="1" applyFont="1" applyFill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176" fontId="1" fillId="0" borderId="5" xfId="0" applyNumberFormat="1" applyFont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176" fontId="7" fillId="0" borderId="5" xfId="0" applyNumberFormat="1" applyFont="1" applyBorder="1" applyAlignment="1" applyProtection="1">
      <alignment horizontal="center" vertical="center"/>
    </xf>
    <xf numFmtId="0" fontId="8" fillId="4" borderId="0" xfId="0" applyFont="1" applyFill="1" applyAlignment="1" applyProtection="1">
      <alignment horizontal="center" vertical="center"/>
    </xf>
    <xf numFmtId="176" fontId="8" fillId="4" borderId="0" xfId="0" applyNumberFormat="1" applyFont="1" applyFill="1" applyAlignment="1" applyProtection="1">
      <alignment horizontal="center" vertical="center"/>
    </xf>
    <xf numFmtId="9" fontId="1" fillId="0" borderId="5" xfId="0" applyNumberFormat="1" applyFont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176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</xf>
    <xf numFmtId="10" fontId="7" fillId="0" borderId="6" xfId="0" applyNumberFormat="1" applyFont="1" applyFill="1" applyBorder="1" applyAlignment="1" applyProtection="1">
      <alignment horizontal="center" vertical="center"/>
    </xf>
    <xf numFmtId="176" fontId="7" fillId="0" borderId="6" xfId="0" applyNumberFormat="1" applyFont="1" applyFill="1" applyBorder="1" applyAlignment="1" applyProtection="1">
      <alignment horizontal="center" vertical="center"/>
    </xf>
    <xf numFmtId="9" fontId="7" fillId="0" borderId="6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82" fontId="1" fillId="0" borderId="7" xfId="0" applyNumberFormat="1" applyFont="1" applyFill="1" applyBorder="1" applyAlignment="1" applyProtection="1">
      <alignment horizontal="center" vertical="center"/>
      <protection locked="0"/>
    </xf>
    <xf numFmtId="9" fontId="1" fillId="0" borderId="0" xfId="0" applyNumberFormat="1" applyFont="1" applyAlignment="1" applyProtection="1">
      <alignment horizontal="center"/>
    </xf>
    <xf numFmtId="0" fontId="6" fillId="4" borderId="0" xfId="0" applyFont="1" applyFill="1" applyAlignment="1" applyProtection="1">
      <alignment horizontal="center" vertical="center"/>
    </xf>
    <xf numFmtId="9" fontId="1" fillId="3" borderId="0" xfId="0" applyNumberFormat="1" applyFont="1" applyFill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9" fontId="10" fillId="0" borderId="5" xfId="0" applyNumberFormat="1" applyFont="1" applyBorder="1" applyAlignment="1" applyProtection="1">
      <alignment horizontal="center" vertical="center"/>
    </xf>
    <xf numFmtId="176" fontId="1" fillId="0" borderId="5" xfId="0" applyNumberFormat="1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176" fontId="7" fillId="0" borderId="6" xfId="0" applyNumberFormat="1" applyFont="1" applyBorder="1" applyAlignment="1" applyProtection="1">
      <alignment horizontal="center" vertical="center"/>
    </xf>
    <xf numFmtId="9" fontId="7" fillId="0" borderId="6" xfId="0" applyNumberFormat="1" applyFont="1" applyBorder="1" applyAlignment="1" applyProtection="1">
      <alignment horizontal="center" vertical="center"/>
    </xf>
    <xf numFmtId="9" fontId="1" fillId="0" borderId="5" xfId="0" applyNumberFormat="1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182" fontId="11" fillId="0" borderId="0" xfId="0" applyNumberFormat="1" applyFont="1" applyBorder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center" vertical="center"/>
    </xf>
    <xf numFmtId="182" fontId="1" fillId="0" borderId="0" xfId="0" applyNumberFormat="1" applyFont="1" applyAlignment="1" applyProtection="1">
      <alignment horizontal="center" vertical="center"/>
    </xf>
    <xf numFmtId="10" fontId="1" fillId="0" borderId="0" xfId="0" applyNumberFormat="1" applyFont="1" applyAlignment="1" applyProtection="1">
      <alignment horizontal="center" vertical="center"/>
    </xf>
    <xf numFmtId="176" fontId="11" fillId="0" borderId="5" xfId="0" applyNumberFormat="1" applyFont="1" applyBorder="1" applyAlignment="1" applyProtection="1">
      <alignment horizontal="center"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13" fillId="6" borderId="0" xfId="0" applyFont="1" applyFill="1">
      <alignment vertical="center"/>
    </xf>
    <xf numFmtId="0" fontId="14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22" fontId="0" fillId="6" borderId="0" xfId="0" applyNumberFormat="1" applyFill="1">
      <alignment vertical="center"/>
    </xf>
    <xf numFmtId="176" fontId="0" fillId="6" borderId="0" xfId="0" applyNumberFormat="1" applyFill="1">
      <alignment vertical="center"/>
    </xf>
    <xf numFmtId="0" fontId="18" fillId="6" borderId="0" xfId="0" applyFont="1" applyFill="1" applyAlignment="1">
      <alignment horizontal="center" vertical="center"/>
    </xf>
    <xf numFmtId="176" fontId="18" fillId="6" borderId="0" xfId="0" applyNumberFormat="1" applyFont="1" applyFill="1" applyAlignment="1">
      <alignment horizontal="center" vertical="center"/>
    </xf>
    <xf numFmtId="176" fontId="17" fillId="6" borderId="0" xfId="0" applyNumberFormat="1" applyFont="1" applyFill="1" applyAlignment="1">
      <alignment horizontal="center" vertical="center"/>
    </xf>
    <xf numFmtId="0" fontId="19" fillId="5" borderId="0" xfId="0" applyFont="1" applyFill="1" applyAlignment="1">
      <alignment horizontal="left" vertical="center"/>
    </xf>
    <xf numFmtId="0" fontId="20" fillId="5" borderId="0" xfId="0" applyFont="1" applyFill="1">
      <alignment vertical="center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alignment horizontal="center" vertical="center"/>
      <border>
        <left/>
        <right style="thin">
          <color rgb="FFE6E6E6"/>
        </right>
        <top style="thin">
          <color rgb="FFE6E6E6"/>
        </top>
        <bottom style="thin">
          <color rgb="FFE6E6E6"/>
        </bottom>
      </border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numFmt numFmtId="176" formatCode="#,##0_ ;[Red]\-#,##0\ "/>
      <alignment horizontal="center" vertical="center"/>
      <border>
        <left style="thin">
          <color rgb="FFE6E6E6"/>
        </left>
        <right style="thin">
          <color rgb="FFE6E6E6"/>
        </right>
        <top style="thin">
          <color rgb="FFE6E6E6"/>
        </top>
        <bottom style="thin">
          <color rgb="FFE6E6E6"/>
        </bottom>
      </border>
      <protection locked="0"/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alignment horizontal="center" vertical="center"/>
      <border>
        <left style="thin">
          <color rgb="FFE6E6E6"/>
        </left>
        <right style="thin">
          <color rgb="FFE6E6E6"/>
        </right>
        <top style="thin">
          <color rgb="FFE6E6E6"/>
        </top>
        <bottom style="thin">
          <color rgb="FFE6E6E6"/>
        </bottom>
      </border>
      <protection locked="0"/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alignment horizontal="center" vertical="center"/>
      <border>
        <left style="thin">
          <color rgb="FFE6E6E6"/>
        </left>
        <right style="thin">
          <color rgb="FFE6E6E6"/>
        </right>
        <top style="thin">
          <color rgb="FFE6E6E6"/>
        </top>
        <bottom style="thin">
          <color rgb="FFE6E6E6"/>
        </bottom>
      </border>
      <protection locked="0"/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alignment horizontal="center" vertical="center"/>
      <border>
        <left style="thin">
          <color rgb="FFE6E6E6"/>
        </left>
        <right style="thin">
          <color rgb="FFE6E6E6"/>
        </right>
        <top style="thin">
          <color rgb="FFE6E6E6"/>
        </top>
        <bottom style="thin">
          <color rgb="FFE6E6E6"/>
        </bottom>
      </border>
      <protection locked="0"/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numFmt numFmtId="182" formatCode="#,##0_);[Red]\(#,##0\)"/>
      <alignment horizontal="center" vertical="center"/>
      <border>
        <left style="thin">
          <color rgb="FFE6E6E6"/>
        </left>
        <right style="thin">
          <color rgb="FFE6E6E6"/>
        </right>
        <top style="thin">
          <color rgb="FFE6E6E6"/>
        </top>
        <bottom style="thin">
          <color rgb="FFE6E6E6"/>
        </bottom>
      </border>
      <protection locked="0"/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numFmt numFmtId="180" formatCode="0_);[Red]\(0\)"/>
      <alignment horizontal="center" vertical="center"/>
      <border>
        <left style="thin">
          <color rgb="FFE6E6E6"/>
        </left>
        <right style="thin">
          <color rgb="FFE6E6E6"/>
        </right>
        <top style="thin">
          <color rgb="FFE6E6E6"/>
        </top>
        <bottom style="thin">
          <color rgb="FFE6E6E6"/>
        </bottom>
      </border>
      <protection locked="0"/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alignment horizontal="center" vertical="center"/>
      <border>
        <left style="thin">
          <color rgb="FFE6E6E6"/>
        </left>
        <right style="thin">
          <color rgb="FFE6E6E6"/>
        </right>
        <top style="thin">
          <color rgb="FFE6E6E6"/>
        </top>
        <bottom style="thin">
          <color rgb="FFE6E6E6"/>
        </bottom>
      </border>
      <protection locked="0"/>
    </dxf>
    <dxf>
      <font>
        <name val="思源黑体"/>
        <scheme val="none"/>
        <charset val="134"/>
        <family val="2"/>
        <b val="0"/>
        <i val="0"/>
        <strike val="0"/>
        <u val="none"/>
        <sz val="10"/>
        <color theme="1"/>
      </font>
      <numFmt numFmtId="182" formatCode="#,##0_);[Red]\(#,##0\)"/>
      <alignment horizontal="center" vertical="center"/>
      <border>
        <left style="thin">
          <color rgb="FFE6E6E6"/>
        </left>
        <right/>
        <top style="thin">
          <color rgb="FFE6E6E6"/>
        </top>
        <bottom style="thin">
          <color rgb="FFE6E6E6"/>
        </bottom>
      </border>
      <protection locked="0"/>
    </dxf>
  </dxfs>
  <tableStyles count="0" defaultTableStyle="TableStyleMedium2" defaultPivotStyle="PivotStyleLight16"/>
  <colors>
    <mruColors>
      <color rgb="004472C4"/>
      <color rgb="00EEA403"/>
      <color rgb="0000E1F3"/>
      <color rgb="00DD32FF"/>
      <color rgb="002A3548"/>
      <color rgb="00212937"/>
      <color rgb="0000B0F0"/>
      <color rgb="00FD5C40"/>
      <color rgb="004F6383"/>
      <color rgb="00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'資料來源（編輯區）'!$M$4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100000">
                  <a:srgbClr val="00E1F3"/>
                </a:gs>
                <a:gs pos="0">
                  <a:srgbClr val="DD32FF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ea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'資料來源（編輯區）'!$L$5:$L$11</c:f>
              <c:strCache>
                <c:ptCount val="6"/>
                <c:pt idx="0">
                  <c:v>行政部</c:v>
                </c:pt>
                <c:pt idx="1">
                  <c:v>技術部</c:v>
                </c:pt>
                <c:pt idx="2">
                  <c:v>銷售部</c:v>
                </c:pt>
                <c:pt idx="3">
                  <c:v>財務部</c:v>
                </c:pt>
                <c:pt idx="4">
                  <c:v>運營部</c:v>
                </c:pt>
                <c:pt idx="5">
                  <c:v>後勤部</c:v>
                </c:pt>
              </c:strCache>
            </c:strRef>
          </c:cat>
          <c:val>
            <c:numRef>
              <c:f>'資料來源（編輯區）'!$M$5:$M$11</c:f>
              <c:numCache>
                <c:formatCode>#,##0_ ;[Red]\-#,##0\ </c:formatCode>
                <c:ptCount val="6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224769135"/>
        <c:axId val="1224764975"/>
      </c:barChart>
      <c:catAx>
        <c:axId val="122476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E1F3"/>
                </a:solidFill>
                <a:latin typeface="+mn-ea"/>
                <a:ea typeface="+mn-ea"/>
                <a:cs typeface="+mn-cs"/>
              </a:defRPr>
            </a:pPr>
          </a:p>
        </c:txPr>
        <c:crossAx val="1224764975"/>
        <c:crosses val="autoZero"/>
        <c:auto val="1"/>
        <c:lblAlgn val="ctr"/>
        <c:lblOffset val="100"/>
        <c:noMultiLvlLbl val="0"/>
      </c:catAx>
      <c:valAx>
        <c:axId val="1224764975"/>
        <c:scaling>
          <c:orientation val="minMax"/>
        </c:scaling>
        <c:delete val="1"/>
        <c:axPos val="l"/>
        <c:numFmt formatCode="#,##0_ ;[Red]\-#,##0\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ea"/>
                <a:ea typeface="+mn-ea"/>
                <a:cs typeface="+mn-cs"/>
              </a:defRPr>
            </a:pPr>
          </a:p>
        </c:txPr>
        <c:crossAx val="122476913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69553805774"/>
          <c:y val="0.0811744386873921"/>
          <c:w val="0.80349978127734"/>
          <c:h val="0.675647668393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'資料來源（編輯區）'!$Q$4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100000">
                  <a:srgbClr val="00E1F3"/>
                </a:gs>
                <a:gs pos="0">
                  <a:srgbClr val="DD32FF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'資料來源（編輯區）'!$P$5:$P$8</c:f>
              <c:strCache>
                <c:ptCount val="3"/>
                <c:pt idx="0">
                  <c:v>經理</c:v>
                </c:pt>
                <c:pt idx="1">
                  <c:v>主管</c:v>
                </c:pt>
                <c:pt idx="2">
                  <c:v>職員</c:v>
                </c:pt>
              </c:strCache>
            </c:strRef>
          </c:cat>
          <c:val>
            <c:numRef>
              <c:f>'資料來源（編輯區）'!$Q$5:$Q$8</c:f>
              <c:numCache>
                <c:formatCode>#,##0_ ;[Red]\-#,##0\ 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0"/>
        <c:axId val="1186860495"/>
        <c:axId val="1186860079"/>
      </c:barChart>
      <c:lineChart>
        <c:grouping val="standard"/>
        <c:varyColors val="0"/>
        <c:ser>
          <c:idx val="1"/>
          <c:order val="1"/>
          <c:tx>
            <c:strRef>
              <c:f>'資料來源（編輯區）'!$R$4</c:f>
              <c:strCache>
                <c:ptCount val="1"/>
                <c:pt idx="0">
                  <c:v>薪酬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'資料來源（編輯區）'!$P$5:$P$8</c:f>
              <c:strCache>
                <c:ptCount val="3"/>
                <c:pt idx="0">
                  <c:v>經理</c:v>
                </c:pt>
                <c:pt idx="1">
                  <c:v>主管</c:v>
                </c:pt>
                <c:pt idx="2">
                  <c:v>職員</c:v>
                </c:pt>
              </c:strCache>
            </c:strRef>
          </c:cat>
          <c:val>
            <c:numRef>
              <c:f>'資料來源（編輯區）'!$R$5:$R$8</c:f>
              <c:numCache>
                <c:formatCode>#,##0_ ;[Red]\-#,##0\ </c:formatCode>
                <c:ptCount val="3"/>
                <c:pt idx="0">
                  <c:v>36000</c:v>
                </c:pt>
                <c:pt idx="1">
                  <c:v>40758</c:v>
                </c:pt>
                <c:pt idx="2">
                  <c:v>87861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1224781615"/>
        <c:axId val="1224759983"/>
      </c:lineChart>
      <c:catAx>
        <c:axId val="1224781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224759983"/>
        <c:crosses val="autoZero"/>
        <c:auto val="1"/>
        <c:lblAlgn val="ctr"/>
        <c:lblOffset val="100"/>
        <c:noMultiLvlLbl val="0"/>
      </c:catAx>
      <c:valAx>
        <c:axId val="1224759983"/>
        <c:scaling>
          <c:orientation val="minMax"/>
        </c:scaling>
        <c:delete val="0"/>
        <c:axPos val="l"/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rgbClr val="2A3548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224781615"/>
        <c:crosses val="autoZero"/>
        <c:crossBetween val="between"/>
      </c:valAx>
      <c:catAx>
        <c:axId val="11868604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186860079"/>
        <c:crosses val="autoZero"/>
        <c:auto val="1"/>
        <c:lblAlgn val="ctr"/>
        <c:lblOffset val="100"/>
        <c:noMultiLvlLbl val="0"/>
      </c:catAx>
      <c:valAx>
        <c:axId val="1186860079"/>
        <c:scaling>
          <c:orientation val="minMax"/>
        </c:scaling>
        <c:delete val="0"/>
        <c:axPos val="r"/>
        <c:numFmt formatCode="#,##0_ ;[Red]\-#,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rgbClr val="2A3548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186860495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rgbClr val="00E1F3"/>
          </a:solidFill>
          <a:latin typeface="思源黑體" panose="020B0400000000000000" pitchFamily="34" charset="-122"/>
          <a:ea typeface="思源黑體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'資料來源（編輯區）'!$J$4:$J$5</c:f>
              <c:strCache>
                <c:ptCount val="1"/>
                <c:pt idx="0">
                  <c:v>薪酬 列9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accent4">
                  <a:lumMod val="40000"/>
                  <a:lumOff val="60000"/>
                </a:schemeClr>
              </a:solidFill>
            </a:ln>
            <a:effectLst/>
          </c:spPr>
          <c:invertIfNegative val="0"/>
          <c:dLbls>
            <c:delete val="1"/>
          </c:dLbls>
          <c:cat>
            <c:strRef>
              <c:f>'資料來源（編輯區）'!$C$6:$C$24</c:f>
              <c:strCache>
                <c:ptCount val="19"/>
                <c:pt idx="0" c:formatCode="#,##0_ ;[Red]\-#,##0\ ">
                  <c:v>員工1</c:v>
                </c:pt>
                <c:pt idx="1" c:formatCode="#,##0_ ;[Red]\-#,##0\ ">
                  <c:v>員工2</c:v>
                </c:pt>
                <c:pt idx="2" c:formatCode="#,##0_ ;[Red]\-#,##0\ ">
                  <c:v>員工3</c:v>
                </c:pt>
                <c:pt idx="3" c:formatCode="#,##0_ ;[Red]\-#,##0\ ">
                  <c:v>員工4</c:v>
                </c:pt>
                <c:pt idx="4" c:formatCode="#,##0_ ;[Red]\-#,##0\ ">
                  <c:v>員工5</c:v>
                </c:pt>
                <c:pt idx="5" c:formatCode="#,##0_ ;[Red]\-#,##0\ ">
                  <c:v>員工6</c:v>
                </c:pt>
                <c:pt idx="6" c:formatCode="#,##0_ ;[Red]\-#,##0\ ">
                  <c:v>員工7</c:v>
                </c:pt>
                <c:pt idx="7" c:formatCode="#,##0_ ;[Red]\-#,##0\ ">
                  <c:v>員工8</c:v>
                </c:pt>
                <c:pt idx="8" c:formatCode="#,##0_ ;[Red]\-#,##0\ ">
                  <c:v>員工9</c:v>
                </c:pt>
                <c:pt idx="9" c:formatCode="#,##0_ ;[Red]\-#,##0\ ">
                  <c:v>員工10</c:v>
                </c:pt>
                <c:pt idx="10" c:formatCode="#,##0_ ;[Red]\-#,##0\ ">
                  <c:v>員工11</c:v>
                </c:pt>
                <c:pt idx="11" c:formatCode="#,##0_ ;[Red]\-#,##0\ ">
                  <c:v>員工12</c:v>
                </c:pt>
                <c:pt idx="12" c:formatCode="#,##0_ ;[Red]\-#,##0\ ">
                  <c:v>員工13</c:v>
                </c:pt>
                <c:pt idx="13" c:formatCode="#,##0_ ;[Red]\-#,##0\ ">
                  <c:v>員工14</c:v>
                </c:pt>
                <c:pt idx="14" c:formatCode="#,##0_ ;[Red]\-#,##0\ ">
                  <c:v>員工15</c:v>
                </c:pt>
                <c:pt idx="15" c:formatCode="#,##0_ ;[Red]\-#,##0\ ">
                  <c:v>員工16</c:v>
                </c:pt>
                <c:pt idx="16" c:formatCode="#,##0_ ;[Red]\-#,##0\ ">
                  <c:v>員工17</c:v>
                </c:pt>
                <c:pt idx="17" c:formatCode="#,##0_ ;[Red]\-#,##0\ ">
                  <c:v>員工18</c:v>
                </c:pt>
                <c:pt idx="18" c:formatCode="#,##0_ ;[Red]\-#,##0\ ">
                  <c:v>員工19</c:v>
                </c:pt>
              </c:strCache>
            </c:strRef>
          </c:cat>
          <c:val>
            <c:numRef>
              <c:f>'資料來源（編輯區）'!$J$6:$J$24</c:f>
              <c:numCache>
                <c:formatCode>#,##0_);[Red]\(#,##0\)</c:formatCode>
                <c:ptCount val="19"/>
                <c:pt idx="0">
                  <c:v>12000</c:v>
                </c:pt>
                <c:pt idx="1">
                  <c:v>24000</c:v>
                </c:pt>
                <c:pt idx="2">
                  <c:v>7576</c:v>
                </c:pt>
                <c:pt idx="3">
                  <c:v>4749</c:v>
                </c:pt>
                <c:pt idx="4">
                  <c:v>5600</c:v>
                </c:pt>
                <c:pt idx="5">
                  <c:v>8639</c:v>
                </c:pt>
                <c:pt idx="6">
                  <c:v>6500</c:v>
                </c:pt>
                <c:pt idx="7">
                  <c:v>9090</c:v>
                </c:pt>
                <c:pt idx="8">
                  <c:v>6083</c:v>
                </c:pt>
                <c:pt idx="9">
                  <c:v>6181</c:v>
                </c:pt>
                <c:pt idx="10">
                  <c:v>5982</c:v>
                </c:pt>
                <c:pt idx="11">
                  <c:v>8018</c:v>
                </c:pt>
                <c:pt idx="12">
                  <c:v>4697</c:v>
                </c:pt>
                <c:pt idx="13">
                  <c:v>12480</c:v>
                </c:pt>
                <c:pt idx="14">
                  <c:v>8700</c:v>
                </c:pt>
                <c:pt idx="15">
                  <c:v>11050</c:v>
                </c:pt>
                <c:pt idx="16">
                  <c:v>8953</c:v>
                </c:pt>
                <c:pt idx="17">
                  <c:v>7821</c:v>
                </c:pt>
                <c:pt idx="18">
                  <c:v>6500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524783"/>
        <c:axId val="1084526447"/>
      </c:barChart>
      <c:catAx>
        <c:axId val="108452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084526447"/>
        <c:crosses val="autoZero"/>
        <c:auto val="1"/>
        <c:lblAlgn val="ctr"/>
        <c:lblOffset val="100"/>
        <c:noMultiLvlLbl val="0"/>
      </c:catAx>
      <c:valAx>
        <c:axId val="1084526447"/>
        <c:scaling>
          <c:orientation val="minMax"/>
        </c:scaling>
        <c:delete val="1"/>
        <c:axPos val="l"/>
        <c:numFmt formatCode="#,##0_);[Red]\(#,##0\)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084524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rgbClr val="00E1F3"/>
          </a:solidFill>
          <a:latin typeface="思源黑體" panose="020B0400000000000000" pitchFamily="34" charset="-122"/>
          <a:ea typeface="思源黑體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'資料來源（編輯區）'!$N$4</c:f>
              <c:strCache>
                <c:ptCount val="1"/>
                <c:pt idx="0">
                  <c:v>薪酬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rgbClr val="00E1F3"/>
                    </a:solidFill>
                    <a:latin typeface="思源黑體" panose="020B0400000000000000" pitchFamily="34" charset="-122"/>
                    <a:ea typeface="思源黑體" panose="020B0400000000000000" pitchFamily="34" charset="-122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'資料來源（編輯區）'!$L$5:$L$11</c:f>
              <c:strCache>
                <c:ptCount val="6"/>
                <c:pt idx="0">
                  <c:v>行政部</c:v>
                </c:pt>
                <c:pt idx="1">
                  <c:v>技術部</c:v>
                </c:pt>
                <c:pt idx="2">
                  <c:v>銷售部</c:v>
                </c:pt>
                <c:pt idx="3">
                  <c:v>財務部</c:v>
                </c:pt>
                <c:pt idx="4">
                  <c:v>運營部</c:v>
                </c:pt>
                <c:pt idx="5">
                  <c:v>後勤部</c:v>
                </c:pt>
              </c:strCache>
            </c:strRef>
          </c:cat>
          <c:val>
            <c:numRef>
              <c:f>'資料來源（編輯區）'!$N$5:$N$11</c:f>
              <c:numCache>
                <c:formatCode>#,##0_ ;[Red]\-#,##0\ </c:formatCode>
                <c:ptCount val="6"/>
                <c:pt idx="0">
                  <c:v>26682</c:v>
                </c:pt>
                <c:pt idx="1">
                  <c:v>42170</c:v>
                </c:pt>
                <c:pt idx="2">
                  <c:v>40299</c:v>
                </c:pt>
                <c:pt idx="3">
                  <c:v>18896</c:v>
                </c:pt>
                <c:pt idx="4">
                  <c:v>8639</c:v>
                </c:pt>
                <c:pt idx="5">
                  <c:v>27933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100000">
                    <a:srgbClr val="2A3548"/>
                  </a:gs>
                  <a:gs pos="0">
                    <a:srgbClr val="DD32FF"/>
                  </a:gs>
                </a:gsLst>
                <a:lin ang="5400000" scaled="1"/>
              </a:gradFill>
              <a:round/>
            </a:ln>
            <a:effectLst/>
          </c:spPr>
        </c:dropLines>
        <c:marker val="0"/>
        <c:smooth val="1"/>
        <c:axId val="1300277727"/>
        <c:axId val="1300276479"/>
      </c:lineChart>
      <c:catAx>
        <c:axId val="130027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300276479"/>
        <c:crosses val="autoZero"/>
        <c:auto val="1"/>
        <c:lblAlgn val="ctr"/>
        <c:lblOffset val="100"/>
        <c:noMultiLvlLbl val="0"/>
      </c:catAx>
      <c:valAx>
        <c:axId val="1300276479"/>
        <c:scaling>
          <c:orientation val="minMax"/>
        </c:scaling>
        <c:delete val="1"/>
        <c:axPos val="l"/>
        <c:numFmt formatCode="#,##0_ ;[Red]\-#,##0\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30027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rgbClr val="00E1F3"/>
          </a:solidFill>
          <a:latin typeface="思源黑體" panose="020B0400000000000000" pitchFamily="34" charset="-122"/>
          <a:ea typeface="思源黑體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'資料來源（編輯區）'!$U$15</c:f>
              <c:strCache>
                <c:ptCount val="1"/>
                <c:pt idx="0">
                  <c:v>閾值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'資料來源（編輯區）'!$T$16:$T$19</c:f>
              <c:strCache>
                <c:ptCount val="4"/>
                <c:pt idx="0">
                  <c:v>1年以下</c:v>
                </c:pt>
                <c:pt idx="1" c:formatCode="#,##0_ ;[Red]\-#,##0\ ">
                  <c:v>1-5年</c:v>
                </c:pt>
                <c:pt idx="2" c:formatCode="#,##0_ ;[Red]\-#,##0\ ">
                  <c:v>5-10年</c:v>
                </c:pt>
                <c:pt idx="3" c:formatCode="#,##0_ ;[Red]\-#,##0\ ">
                  <c:v>10年以上</c:v>
                </c:pt>
              </c:strCache>
            </c:strRef>
          </c:cat>
          <c:val>
            <c:numRef>
              <c:f>'資料來源（編輯區）'!$U$16:$U$19</c:f>
            </c:numRef>
          </c:val>
        </c:ser>
        <c:ser>
          <c:idx val="1"/>
          <c:order val="1"/>
          <c:tx>
            <c:strRef>
              <c:f>'資料來源（編輯區）'!$V$15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00E1F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rgbClr val="00E1F3"/>
                    </a:solidFill>
                    <a:latin typeface="思源黑體" panose="020B0400000000000000" pitchFamily="34" charset="-122"/>
                    <a:ea typeface="思源黑體" panose="020B0400000000000000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'資料來源（編輯區）'!$T$16:$T$19</c:f>
              <c:strCache>
                <c:ptCount val="4"/>
                <c:pt idx="0">
                  <c:v>1年以下</c:v>
                </c:pt>
                <c:pt idx="1" c:formatCode="#,##0_ ;[Red]\-#,##0\ ">
                  <c:v>1-5年</c:v>
                </c:pt>
                <c:pt idx="2" c:formatCode="#,##0_ ;[Red]\-#,##0\ ">
                  <c:v>5-10年</c:v>
                </c:pt>
                <c:pt idx="3" c:formatCode="#,##0_ ;[Red]\-#,##0\ ">
                  <c:v>10年以上</c:v>
                </c:pt>
              </c:strCache>
            </c:strRef>
          </c:cat>
          <c:val>
            <c:numRef>
              <c:f>'資料來源（編輯區）'!$V$16:$V$19</c:f>
              <c:numCache>
                <c:formatCode>#,##0_ ;[Red]\-#,##0\ </c:formatCode>
                <c:ptCount val="4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9792367"/>
        <c:axId val="1089798191"/>
      </c:barChart>
      <c:catAx>
        <c:axId val="10897923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089798191"/>
        <c:crosses val="autoZero"/>
        <c:auto val="1"/>
        <c:lblAlgn val="ctr"/>
        <c:lblOffset val="100"/>
        <c:noMultiLvlLbl val="0"/>
      </c:catAx>
      <c:valAx>
        <c:axId val="1089798191"/>
        <c:scaling>
          <c:orientation val="minMax"/>
        </c:scaling>
        <c:delete val="1"/>
        <c:axPos val="t"/>
        <c:numFmt formatCode="#,##0_ ;[Red]\-#,##0\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089792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思源黑體" panose="020B0400000000000000" pitchFamily="34" charset="-122"/>
          <a:ea typeface="思源黑體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'資料來源（編輯區）'!$U$4</c:f>
              <c:strCache>
                <c:ptCount val="1"/>
                <c:pt idx="0">
                  <c:v>閾值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'資料來源（編輯區）'!$T$5:$T$9</c:f>
              <c:strCache>
                <c:ptCount val="4"/>
                <c:pt idx="0" c:formatCode="#,##0_ ;[Red]\-#,##0\ ">
                  <c:v>20~30歲</c:v>
                </c:pt>
                <c:pt idx="1" c:formatCode="#,##0_ ;[Red]\-#,##0\ ">
                  <c:v>30~40歲</c:v>
                </c:pt>
                <c:pt idx="2" c:formatCode="#,##0_ ;[Red]\-#,##0\ ">
                  <c:v>40~50歲</c:v>
                </c:pt>
                <c:pt idx="3" c:formatCode="#,##0_ ;[Red]\-#,##0\ ">
                  <c:v>50歲以上</c:v>
                </c:pt>
              </c:strCache>
            </c:strRef>
          </c:cat>
          <c:val>
            <c:numRef>
              <c:f>'資料來源（編輯區）'!$U$5:$U$9</c:f>
            </c:numRef>
          </c:val>
        </c:ser>
        <c:ser>
          <c:idx val="1"/>
          <c:order val="1"/>
          <c:tx>
            <c:strRef>
              <c:f>'資料來源（編輯區）'!$V$4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accent4">
                        <a:lumMod val="40000"/>
                        <a:lumOff val="60000"/>
                      </a:schemeClr>
                    </a:solidFill>
                    <a:latin typeface="思源黑體" panose="020B0400000000000000" pitchFamily="34" charset="-122"/>
                    <a:ea typeface="思源黑體" panose="020B0400000000000000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'資料來源（編輯區）'!$T$5:$T$9</c:f>
              <c:strCache>
                <c:ptCount val="4"/>
                <c:pt idx="0" c:formatCode="#,##0_ ;[Red]\-#,##0\ ">
                  <c:v>20~30歲</c:v>
                </c:pt>
                <c:pt idx="1" c:formatCode="#,##0_ ;[Red]\-#,##0\ ">
                  <c:v>30~40歲</c:v>
                </c:pt>
                <c:pt idx="2" c:formatCode="#,##0_ ;[Red]\-#,##0\ ">
                  <c:v>40~50歲</c:v>
                </c:pt>
                <c:pt idx="3" c:formatCode="#,##0_ ;[Red]\-#,##0\ ">
                  <c:v>50歲以上</c:v>
                </c:pt>
              </c:strCache>
            </c:strRef>
          </c:cat>
          <c:val>
            <c:numRef>
              <c:f>'資料來源（編輯區）'!$V$5:$V$9</c:f>
              <c:numCache>
                <c:formatCode>#,##0_ ;[Red]\-#,##0\ </c:formatCod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52960703"/>
        <c:axId val="1152974431"/>
      </c:barChart>
      <c:catAx>
        <c:axId val="11529607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152974431"/>
        <c:crosses val="autoZero"/>
        <c:auto val="1"/>
        <c:lblAlgn val="ctr"/>
        <c:lblOffset val="100"/>
        <c:noMultiLvlLbl val="0"/>
      </c:catAx>
      <c:valAx>
        <c:axId val="1152974431"/>
        <c:scaling>
          <c:orientation val="minMax"/>
        </c:scaling>
        <c:delete val="1"/>
        <c:axPos val="t"/>
        <c:numFmt formatCode="#,##0_ ;[Red]\-#,##0\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152960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思源黑體" panose="020B0400000000000000" pitchFamily="34" charset="-122"/>
          <a:ea typeface="思源黑體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'資料來源（編輯區）'!$Q$15</c:f>
              <c:strCache>
                <c:ptCount val="1"/>
                <c:pt idx="0">
                  <c:v>人數</c:v>
                </c:pt>
              </c:strCache>
            </c:strRef>
          </c:tx>
          <c:spPr>
            <a:ln w="38100">
              <a:solidFill>
                <a:srgbClr val="2A3548"/>
              </a:solidFill>
            </a:ln>
          </c:spPr>
          <c:explosion val="0"/>
          <c:dPt>
            <c:idx val="0"/>
            <c:bubble3D val="0"/>
            <c:spPr>
              <a:solidFill>
                <a:srgbClr val="00B0F0"/>
              </a:solidFill>
              <a:ln w="38100">
                <a:solidFill>
                  <a:srgbClr val="2A3548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D5C40"/>
              </a:solidFill>
              <a:ln w="38100">
                <a:solidFill>
                  <a:srgbClr val="2A3548"/>
                </a:solidFill>
              </a:ln>
              <a:effectLst/>
            </c:spPr>
          </c:dPt>
          <c:dLbls>
            <c:delete val="1"/>
          </c:dLbls>
          <c:cat>
            <c:strRef>
              <c:f>'資料來源（編輯區）'!$P$16:$P$17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'資料來源（編輯區）'!$Q$16:$Q$17</c:f>
              <c:numCache>
                <c:formatCode>#,##0_ ;[Red]\-#,##0\ </c:formatCode>
                <c:ptCount val="2"/>
                <c:pt idx="0">
                  <c:v>11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'資料來源（編輯區）'!$M$15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rgbClr val="4472C4"/>
                    </a:solidFill>
                    <a:latin typeface="思源黑體" panose="020B0400000000000000" pitchFamily="34" charset="-122"/>
                    <a:ea typeface="思源黑體" panose="020B0400000000000000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'資料來源（編輯區）'!$L$16:$L$19</c:f>
              <c:strCache>
                <c:ptCount val="4"/>
                <c:pt idx="0">
                  <c:v>博士</c:v>
                </c:pt>
                <c:pt idx="1" c:formatCode="#,##0_ ;[Red]\-#,##0\ ">
                  <c:v>碩士</c:v>
                </c:pt>
                <c:pt idx="2" c:formatCode="#,##0_ ;[Red]\-#,##0\ ">
                  <c:v>本科</c:v>
                </c:pt>
                <c:pt idx="3" c:formatCode="#,##0_ ;[Red]\-#,##0\ ">
                  <c:v>專科</c:v>
                </c:pt>
              </c:strCache>
            </c:strRef>
          </c:cat>
          <c:val>
            <c:numRef>
              <c:f>'資料來源（編輯區）'!$M$16:$M$19</c:f>
              <c:numCache>
                <c:formatCode>#,##0_ ;[Red]\-#,##0\ </c:formatCode>
                <c:ptCount val="4"/>
                <c:pt idx="0">
                  <c:v>1</c:v>
                </c:pt>
                <c:pt idx="1">
                  <c:v>3</c:v>
                </c:pt>
                <c:pt idx="2">
                  <c:v>9</c:v>
                </c:pt>
                <c:pt idx="3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9792367"/>
        <c:axId val="1089798191"/>
      </c:barChart>
      <c:catAx>
        <c:axId val="10897923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E1F3"/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089798191"/>
        <c:crosses val="autoZero"/>
        <c:auto val="1"/>
        <c:lblAlgn val="ctr"/>
        <c:lblOffset val="100"/>
        <c:noMultiLvlLbl val="0"/>
      </c:catAx>
      <c:valAx>
        <c:axId val="1089798191"/>
        <c:scaling>
          <c:orientation val="minMax"/>
        </c:scaling>
        <c:delete val="1"/>
        <c:axPos val="t"/>
        <c:numFmt formatCode="#,##0_ ;[Red]\-#,##0\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" panose="020B0400000000000000" pitchFamily="34" charset="-122"/>
                <a:ea typeface="思源黑體" panose="020B0400000000000000" pitchFamily="34" charset="-122"/>
                <a:cs typeface="+mn-cs"/>
              </a:defRPr>
            </a:pPr>
          </a:p>
        </c:txPr>
        <c:crossAx val="1089792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思源黑體" panose="020B0400000000000000" pitchFamily="34" charset="-122"/>
          <a:ea typeface="思源黑體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hyperlink" Target="#'&#25968;&#25454;&#28304;&#65288;&#32534;&#36753;&#21306;&#65289;'!A1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2" Type="http://schemas.openxmlformats.org/officeDocument/2006/relationships/image" Target="../media/image3.png"/><Relationship Id="rId11" Type="http://schemas.openxmlformats.org/officeDocument/2006/relationships/image" Target="../media/image2.wdp"/><Relationship Id="rId10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31</xdr:col>
      <xdr:colOff>257175</xdr:colOff>
      <xdr:row>16</xdr:row>
      <xdr:rowOff>50355</xdr:rowOff>
    </xdr:from>
    <xdr:to>
      <xdr:col>33</xdr:col>
      <xdr:colOff>513936</xdr:colOff>
      <xdr:row>18</xdr:row>
      <xdr:rowOff>91106</xdr:rowOff>
    </xdr:to>
    <xdr:grpSp>
      <xdr:nvGrpSpPr>
        <xdr:cNvPr id="5" name="組合 4">
          <a:hlinkClick xmlns:r="http://schemas.openxmlformats.org/officeDocument/2006/relationships" r:id="rId9"/>
        </xdr:cNvPr>
        <xdr:cNvGrpSpPr/>
      </xdr:nvGrpSpPr>
      <xdr:grpSpPr>
        <a:xfrm>
          <a:off x="14206855" y="2621915"/>
          <a:ext cx="1394460" cy="330200"/>
          <a:chOff x="13335000" y="4088955"/>
          <a:chExt cx="1323561" cy="345551"/>
        </a:xfrm>
      </xdr:grpSpPr>
      <xdr:sp>
        <xdr:nvSpPr>
          <xdr:cNvPr id="123" name="矩形: 圓角 122"/>
          <xdr:cNvSpPr/>
        </xdr:nvSpPr>
        <xdr:spPr>
          <a:xfrm>
            <a:off x="13335000" y="4088955"/>
            <a:ext cx="1323561" cy="341731"/>
          </a:xfrm>
          <a:prstGeom prst="roundRect">
            <a:avLst>
              <a:gd name="adj" fmla="val 50000"/>
            </a:avLst>
          </a:prstGeom>
          <a:solidFill>
            <a:srgbClr val="FF0000"/>
          </a:solidFill>
          <a:ln w="19050">
            <a:solidFill>
              <a:schemeClr val="bg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textlink="#REF!">
        <xdr:nvSpPr>
          <xdr:cNvPr id="124" name="文本框 123"/>
          <xdr:cNvSpPr txBox="1"/>
        </xdr:nvSpPr>
        <xdr:spPr>
          <a:xfrm>
            <a:off x="13515975" y="4093552"/>
            <a:ext cx="990599" cy="3409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zh-CN" altLang="en-US" sz="1050" b="0">
                <a:solidFill>
                  <a:schemeClr val="bg1"/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點此編輯資料</a:t>
            </a:r>
            <a:endParaRPr lang="zh-CN" altLang="en-US" sz="1050" b="0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xdr:txBody>
      </xdr:sp>
    </xdr:grpSp>
    <xdr:clientData/>
  </xdr:twoCellAnchor>
  <xdr:twoCellAnchor>
    <xdr:from>
      <xdr:col>7</xdr:col>
      <xdr:colOff>238125</xdr:colOff>
      <xdr:row>0</xdr:row>
      <xdr:rowOff>228600</xdr:rowOff>
    </xdr:from>
    <xdr:to>
      <xdr:col>23</xdr:col>
      <xdr:colOff>161925</xdr:colOff>
      <xdr:row>4</xdr:row>
      <xdr:rowOff>180976</xdr:rowOff>
    </xdr:to>
    <xdr:sp>
      <xdr:nvSpPr>
        <xdr:cNvPr id="2" name="文本框 1"/>
        <xdr:cNvSpPr txBox="1"/>
      </xdr:nvSpPr>
      <xdr:spPr>
        <a:xfrm>
          <a:off x="3458845" y="228600"/>
          <a:ext cx="7076440" cy="641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2600" b="1" spc="200" baseline="0">
              <a:solidFill>
                <a:schemeClr val="accent4">
                  <a:lumMod val="40000"/>
                  <a:lumOff val="60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rPr>
            <a:t>公司人力資源視覺化看板</a:t>
          </a:r>
          <a:endParaRPr lang="zh-CN" altLang="en-US" sz="2600" b="1" spc="200" baseline="0">
            <a:solidFill>
              <a:schemeClr val="accent4">
                <a:lumMod val="40000"/>
                <a:lumOff val="60000"/>
              </a:schemeClr>
            </a:solidFill>
            <a:latin typeface="Microsoft YaHei UI" panose="020B0503020204020204" pitchFamily="34" charset="-122"/>
            <a:ea typeface="Microsoft YaHei UI" panose="020B0503020204020204" pitchFamily="34" charset="-122"/>
          </a:endParaRPr>
        </a:p>
      </xdr:txBody>
    </xdr:sp>
    <xdr:clientData/>
  </xdr:twoCellAnchor>
  <xdr:twoCellAnchor>
    <xdr:from>
      <xdr:col>7</xdr:col>
      <xdr:colOff>257175</xdr:colOff>
      <xdr:row>3</xdr:row>
      <xdr:rowOff>133350</xdr:rowOff>
    </xdr:from>
    <xdr:to>
      <xdr:col>23</xdr:col>
      <xdr:colOff>180975</xdr:colOff>
      <xdr:row>6</xdr:row>
      <xdr:rowOff>57150</xdr:rowOff>
    </xdr:to>
    <xdr:sp>
      <xdr:nvSpPr>
        <xdr:cNvPr id="20" name="文本框 19"/>
        <xdr:cNvSpPr txBox="1"/>
      </xdr:nvSpPr>
      <xdr:spPr>
        <a:xfrm>
          <a:off x="3477895" y="678180"/>
          <a:ext cx="7076440" cy="434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1200" b="0">
              <a:solidFill>
                <a:schemeClr val="accent4">
                  <a:lumMod val="20000"/>
                  <a:lumOff val="80000"/>
                </a:schemeClr>
              </a:solidFill>
              <a:effectLst/>
              <a:latin typeface="+mn-ea"/>
              <a:ea typeface="+mn-ea"/>
              <a:cs typeface="+mn-cs"/>
            </a:rPr>
            <a:t>Human resource visualization panel</a:t>
          </a:r>
          <a:endParaRPr lang="zh-CN" altLang="zh-CN" sz="3200" b="0">
            <a:solidFill>
              <a:schemeClr val="accent4">
                <a:lumMod val="20000"/>
                <a:lumOff val="80000"/>
              </a:schemeClr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219074</xdr:colOff>
      <xdr:row>8</xdr:row>
      <xdr:rowOff>9525</xdr:rowOff>
    </xdr:from>
    <xdr:to>
      <xdr:col>16</xdr:col>
      <xdr:colOff>266699</xdr:colOff>
      <xdr:row>9</xdr:row>
      <xdr:rowOff>142875</xdr:rowOff>
    </xdr:to>
    <xdr:sp>
      <xdr:nvSpPr>
        <xdr:cNvPr id="98" name="文本框 97"/>
        <xdr:cNvSpPr txBox="1"/>
      </xdr:nvSpPr>
      <xdr:spPr>
        <a:xfrm>
          <a:off x="5582920" y="1400175"/>
          <a:ext cx="195770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人力資源總數：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21</xdr:col>
      <xdr:colOff>285749</xdr:colOff>
      <xdr:row>7</xdr:row>
      <xdr:rowOff>171450</xdr:rowOff>
    </xdr:from>
    <xdr:to>
      <xdr:col>25</xdr:col>
      <xdr:colOff>333374</xdr:colOff>
      <xdr:row>9</xdr:row>
      <xdr:rowOff>161925</xdr:rowOff>
    </xdr:to>
    <xdr:sp>
      <xdr:nvSpPr>
        <xdr:cNvPr id="100" name="文本框 99"/>
        <xdr:cNvSpPr txBox="1"/>
      </xdr:nvSpPr>
      <xdr:spPr>
        <a:xfrm>
          <a:off x="9703435" y="1371600"/>
          <a:ext cx="1957705" cy="325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部門薪酬分析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233501</xdr:colOff>
      <xdr:row>6</xdr:row>
      <xdr:rowOff>85725</xdr:rowOff>
    </xdr:from>
    <xdr:to>
      <xdr:col>17</xdr:col>
      <xdr:colOff>438150</xdr:colOff>
      <xdr:row>9</xdr:row>
      <xdr:rowOff>152400</xdr:rowOff>
    </xdr:to>
    <xdr:sp textlink="'資料來源（編輯區）'!M12">
      <xdr:nvSpPr>
        <xdr:cNvPr id="6" name="文本框 5"/>
        <xdr:cNvSpPr txBox="1"/>
      </xdr:nvSpPr>
      <xdr:spPr>
        <a:xfrm>
          <a:off x="7030085" y="1141095"/>
          <a:ext cx="1160145" cy="5467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F197D62-FABE-4894-81DC-00A0401013A3}" type="TxLink">
            <a:rPr lang="en-US" altLang="en-US" sz="2800" b="1" i="0" u="none" strike="noStrike" cap="none" spc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  <a:latin typeface="思源黑體"/>
              <a:ea typeface="思源黑體"/>
            </a:rPr>
          </a:fld>
          <a:endParaRPr lang="en-US" altLang="en-US" sz="2800" b="1" i="0" u="none" strike="noStrike" cap="none" spc="0">
            <a:ln w="12700" cmpd="sng">
              <a:solidFill>
                <a:schemeClr val="accent4"/>
              </a:solidFill>
              <a:prstDash val="solid"/>
            </a:ln>
            <a:gradFill>
              <a:gsLst>
                <a:gs pos="0">
                  <a:schemeClr val="accent4"/>
                </a:gs>
                <a:gs pos="4000">
                  <a:schemeClr val="accent4">
                    <a:lumMod val="60000"/>
                    <a:lumOff val="40000"/>
                  </a:schemeClr>
                </a:gs>
                <a:gs pos="87000">
                  <a:schemeClr val="accent4">
                    <a:lumMod val="20000"/>
                    <a:lumOff val="80000"/>
                  </a:schemeClr>
                </a:gs>
              </a:gsLst>
              <a:lin ang="5400000"/>
            </a:gradFill>
            <a:effectLst/>
            <a:latin typeface="思源黑體"/>
            <a:ea typeface="思源黑體"/>
          </a:endParaRPr>
        </a:p>
      </xdr:txBody>
    </xdr:sp>
    <xdr:clientData/>
  </xdr:twoCellAnchor>
  <xdr:twoCellAnchor>
    <xdr:from>
      <xdr:col>31</xdr:col>
      <xdr:colOff>342899</xdr:colOff>
      <xdr:row>1</xdr:row>
      <xdr:rowOff>104775</xdr:rowOff>
    </xdr:from>
    <xdr:to>
      <xdr:col>49</xdr:col>
      <xdr:colOff>333374</xdr:colOff>
      <xdr:row>12</xdr:row>
      <xdr:rowOff>0</xdr:rowOff>
    </xdr:to>
    <xdr:grpSp>
      <xdr:nvGrpSpPr>
        <xdr:cNvPr id="107" name="組合 106"/>
        <xdr:cNvGrpSpPr/>
      </xdr:nvGrpSpPr>
      <xdr:grpSpPr>
        <a:xfrm>
          <a:off x="14291945" y="360045"/>
          <a:ext cx="10231755" cy="1632585"/>
          <a:chOff x="9353551" y="923925"/>
          <a:chExt cx="6773158" cy="1609822"/>
        </a:xfrm>
      </xdr:grpSpPr>
      <xdr:sp>
        <xdr:nvSpPr>
          <xdr:cNvPr id="108" name="文本框 107"/>
          <xdr:cNvSpPr txBox="1"/>
        </xdr:nvSpPr>
        <xdr:spPr>
          <a:xfrm>
            <a:off x="9353551" y="923925"/>
            <a:ext cx="6648449" cy="12737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1.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本表分為“視覺化面板”和“資料來源”兩大部分，使用時請先點選下方紅色按鈕填寫基礎資料，稍後系統將自動生成視覺化圖表；</a:t>
            </a:r>
            <a:endParaRPr lang="en-US" altLang="zh-CN" sz="1000" b="0" i="0" u="none" strike="noStrike">
              <a:solidFill>
                <a:schemeClr val="bg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bg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2.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“資料來源”中藍灰表格為基礎資料區，所有統計及圖表資料均取自其中（綠色表格），表格已設定為自動擴表模式，輸入新記錄後，內容將自動納入統計；</a:t>
            </a:r>
            <a:endParaRPr lang="en-US" altLang="zh-CN" sz="1000" b="0" i="0" u="none" strike="noStrike">
              <a:solidFill>
                <a:schemeClr val="bg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bg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3.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為避免表格公式遭破壞，</a:t>
            </a:r>
            <a:r>
              <a:rPr lang="en-US" altLang="zh-CN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"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報表”已被加密保護，如需調整內建式，可點選“審閱→撤銷工作表保護”即可解除（密碼為空）；</a:t>
            </a:r>
            <a:endParaRPr lang="en-US" altLang="zh-CN" sz="1000" b="0" i="0" u="none" strike="noStrike">
              <a:solidFill>
                <a:schemeClr val="bg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bg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4.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“視覺化面板”已預設為</a:t>
            </a:r>
            <a:r>
              <a:rPr lang="en-US" altLang="zh-CN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A4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版面，可直接列印；</a:t>
            </a:r>
            <a:r>
              <a:rPr lang="zh-CN" altLang="en-US" sz="1000">
                <a:solidFill>
                  <a:schemeClr val="bg1"/>
                </a:solidFill>
                <a:latin typeface="+mn-ea"/>
                <a:ea typeface="+mn-ea"/>
              </a:rPr>
              <a:t>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lang="zh-CN" altLang="en-US" sz="1000">
                <a:solidFill>
                  <a:schemeClr val="bg1"/>
                </a:solidFill>
                <a:latin typeface="+mn-ea"/>
                <a:ea typeface="+mn-ea"/>
              </a:rPr>
              <a:t>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lang="zh-CN" altLang="en-US" sz="1000">
                <a:solidFill>
                  <a:schemeClr val="bg1"/>
                </a:solidFill>
                <a:latin typeface="+mn-ea"/>
                <a:ea typeface="+mn-ea"/>
              </a:rPr>
              <a:t>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lang="zh-CN" altLang="en-US" sz="1000">
                <a:solidFill>
                  <a:schemeClr val="bg1"/>
                </a:solidFill>
                <a:latin typeface="+mn-ea"/>
                <a:ea typeface="+mn-ea"/>
              </a:rPr>
              <a:t> </a:t>
            </a:r>
            <a:r>
              <a:rPr lang="zh-CN" altLang="en-US" sz="1000" b="0" i="0" u="none" strike="noStrike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lang="zh-CN" altLang="en-US" sz="1000">
                <a:solidFill>
                  <a:schemeClr val="bg1"/>
                </a:solidFill>
                <a:latin typeface="+mn-ea"/>
                <a:ea typeface="+mn-ea"/>
              </a:rPr>
              <a:t> </a:t>
            </a:r>
            <a:endParaRPr lang="zh-CN" altLang="en-US" sz="1000">
              <a:solidFill>
                <a:schemeClr val="bg1"/>
              </a:solidFill>
              <a:latin typeface="+mn-ea"/>
              <a:ea typeface="+mn-ea"/>
            </a:endParaRPr>
          </a:p>
        </xdr:txBody>
      </xdr:sp>
      <xdr:sp>
        <xdr:nvSpPr>
          <xdr:cNvPr id="109" name="文本框 108"/>
          <xdr:cNvSpPr txBox="1"/>
        </xdr:nvSpPr>
        <xdr:spPr>
          <a:xfrm>
            <a:off x="14640809" y="2152746"/>
            <a:ext cx="14859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zh-CN" sz="1000" b="0" i="0">
                <a:solidFill>
                  <a:schemeClr val="bg1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（本說明文字不被列印）</a:t>
            </a:r>
            <a:r>
              <a:rPr lang="zh-CN" altLang="zh-CN" sz="1000">
                <a:solidFill>
                  <a:schemeClr val="bg1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zh-CN" altLang="en-US" sz="1000">
              <a:solidFill>
                <a:schemeClr val="bg1">
                  <a:lumMod val="50000"/>
                </a:schemeClr>
              </a:solidFill>
            </a:endParaRPr>
          </a:p>
        </xdr:txBody>
      </xdr:sp>
    </xdr:grpSp>
    <xdr:clientData/>
  </xdr:twoCellAnchor>
  <xdr:twoCellAnchor>
    <xdr:from>
      <xdr:col>1</xdr:col>
      <xdr:colOff>109537</xdr:colOff>
      <xdr:row>10</xdr:row>
      <xdr:rowOff>9525</xdr:rowOff>
    </xdr:from>
    <xdr:to>
      <xdr:col>9</xdr:col>
      <xdr:colOff>400050</xdr:colOff>
      <xdr:row>20</xdr:row>
      <xdr:rowOff>47624</xdr:rowOff>
    </xdr:to>
    <xdr:graphicFrame>
      <xdr:nvGraphicFramePr>
        <xdr:cNvPr id="27" name="圖表 26"/>
        <xdr:cNvGraphicFramePr/>
      </xdr:nvGraphicFramePr>
      <xdr:xfrm>
        <a:off x="464820" y="1712595"/>
        <a:ext cx="4110990" cy="1485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25</xdr:row>
      <xdr:rowOff>152399</xdr:rowOff>
    </xdr:from>
    <xdr:to>
      <xdr:col>10</xdr:col>
      <xdr:colOff>104775</xdr:colOff>
      <xdr:row>35</xdr:row>
      <xdr:rowOff>180974</xdr:rowOff>
    </xdr:to>
    <xdr:graphicFrame>
      <xdr:nvGraphicFramePr>
        <xdr:cNvPr id="28" name="圖表 27"/>
        <xdr:cNvGraphicFramePr/>
      </xdr:nvGraphicFramePr>
      <xdr:xfrm>
        <a:off x="28575" y="4034155"/>
        <a:ext cx="4729480" cy="17760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24</xdr:row>
      <xdr:rowOff>85726</xdr:rowOff>
    </xdr:from>
    <xdr:to>
      <xdr:col>29</xdr:col>
      <xdr:colOff>161925</xdr:colOff>
      <xdr:row>36</xdr:row>
      <xdr:rowOff>9525</xdr:rowOff>
    </xdr:to>
    <xdr:graphicFrame>
      <xdr:nvGraphicFramePr>
        <xdr:cNvPr id="29" name="圖表 28"/>
        <xdr:cNvGraphicFramePr/>
      </xdr:nvGraphicFramePr>
      <xdr:xfrm>
        <a:off x="5010785" y="3815715"/>
        <a:ext cx="8389620" cy="20040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104776</xdr:colOff>
      <xdr:row>9</xdr:row>
      <xdr:rowOff>95250</xdr:rowOff>
    </xdr:from>
    <xdr:to>
      <xdr:col>29</xdr:col>
      <xdr:colOff>171450</xdr:colOff>
      <xdr:row>20</xdr:row>
      <xdr:rowOff>133349</xdr:rowOff>
    </xdr:to>
    <xdr:graphicFrame>
      <xdr:nvGraphicFramePr>
        <xdr:cNvPr id="31" name="圖表 30"/>
        <xdr:cNvGraphicFramePr/>
      </xdr:nvGraphicFramePr>
      <xdr:xfrm>
        <a:off x="9523095" y="1630680"/>
        <a:ext cx="3886835" cy="16529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76200</xdr:colOff>
      <xdr:row>40</xdr:row>
      <xdr:rowOff>0</xdr:rowOff>
    </xdr:from>
    <xdr:to>
      <xdr:col>29</xdr:col>
      <xdr:colOff>276225</xdr:colOff>
      <xdr:row>50</xdr:row>
      <xdr:rowOff>95250</xdr:rowOff>
    </xdr:to>
    <xdr:graphicFrame>
      <xdr:nvGraphicFramePr>
        <xdr:cNvPr id="33" name="圖表 32"/>
        <xdr:cNvGraphicFramePr/>
      </xdr:nvGraphicFramePr>
      <xdr:xfrm>
        <a:off x="9494520" y="6389370"/>
        <a:ext cx="4020185" cy="1543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190500</xdr:colOff>
      <xdr:row>40</xdr:row>
      <xdr:rowOff>19050</xdr:rowOff>
    </xdr:from>
    <xdr:to>
      <xdr:col>9</xdr:col>
      <xdr:colOff>342900</xdr:colOff>
      <xdr:row>50</xdr:row>
      <xdr:rowOff>76201</xdr:rowOff>
    </xdr:to>
    <xdr:graphicFrame>
      <xdr:nvGraphicFramePr>
        <xdr:cNvPr id="34" name="圖表 33"/>
        <xdr:cNvGraphicFramePr/>
      </xdr:nvGraphicFramePr>
      <xdr:xfrm>
        <a:off x="546100" y="6408420"/>
        <a:ext cx="3972560" cy="15049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333375</xdr:colOff>
      <xdr:row>12</xdr:row>
      <xdr:rowOff>0</xdr:rowOff>
    </xdr:from>
    <xdr:to>
      <xdr:col>17</xdr:col>
      <xdr:colOff>26044</xdr:colOff>
      <xdr:row>19</xdr:row>
      <xdr:rowOff>0</xdr:rowOff>
    </xdr:to>
    <xdr:graphicFrame>
      <xdr:nvGraphicFramePr>
        <xdr:cNvPr id="35" name="圖表 34"/>
        <xdr:cNvGraphicFramePr/>
      </xdr:nvGraphicFramePr>
      <xdr:xfrm>
        <a:off x="6175375" y="1992630"/>
        <a:ext cx="1602740" cy="10134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276225</xdr:colOff>
      <xdr:row>12</xdr:row>
      <xdr:rowOff>0</xdr:rowOff>
    </xdr:from>
    <xdr:to>
      <xdr:col>19</xdr:col>
      <xdr:colOff>190500</xdr:colOff>
      <xdr:row>20</xdr:row>
      <xdr:rowOff>47625</xdr:rowOff>
    </xdr:to>
    <xdr:grpSp>
      <xdr:nvGrpSpPr>
        <xdr:cNvPr id="12" name="組合 11"/>
        <xdr:cNvGrpSpPr/>
      </xdr:nvGrpSpPr>
      <xdr:grpSpPr>
        <a:xfrm>
          <a:off x="7550785" y="1992630"/>
          <a:ext cx="1346835" cy="1205865"/>
          <a:chOff x="4638675" y="2497950"/>
          <a:chExt cx="1257300" cy="1312050"/>
        </a:xfrm>
      </xdr:grpSpPr>
      <xdr:pic>
        <xdr:nvPicPr>
          <xdr:cNvPr id="4" name="圖片 3"/>
          <xdr:cNvPicPr>
            <a:picLocks noChangeAspect="1"/>
          </xdr:cNvPicPr>
        </xdr:nvPicPr>
        <xdr:blipFill>
          <a:blip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0" y="2497950"/>
            <a:ext cx="740550" cy="740550"/>
          </a:xfrm>
          <a:prstGeom prst="rect">
            <a:avLst/>
          </a:prstGeom>
        </xdr:spPr>
      </xdr:pic>
      <xdr:sp textlink="'資料來源（編輯區）'!R16">
        <xdr:nvSpPr>
          <xdr:cNvPr id="9" name="文本框 8"/>
          <xdr:cNvSpPr txBox="1"/>
        </xdr:nvSpPr>
        <xdr:spPr>
          <a:xfrm>
            <a:off x="4638675" y="3095625"/>
            <a:ext cx="1257300" cy="7143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1AAE6695-F350-4C33-9096-36DE6FDB0483}" type="TxLink">
              <a:rPr lang="en-US" altLang="en-US" sz="1800" b="0" i="0" u="none" strike="noStrike">
                <a:solidFill>
                  <a:schemeClr val="bg1"/>
                </a:solidFill>
                <a:latin typeface="思源黑體"/>
                <a:ea typeface="思源黑體"/>
              </a:rPr>
            </a:fld>
            <a:endParaRPr lang="en-US" altLang="en-US" sz="1800" b="0" i="0" u="none" strike="noStrike">
              <a:solidFill>
                <a:schemeClr val="bg1"/>
              </a:solidFill>
              <a:latin typeface="思源黑體"/>
              <a:ea typeface="思源黑體"/>
            </a:endParaRPr>
          </a:p>
        </xdr:txBody>
      </xdr:sp>
    </xdr:grpSp>
    <xdr:clientData/>
  </xdr:twoCellAnchor>
  <xdr:twoCellAnchor>
    <xdr:from>
      <xdr:col>11</xdr:col>
      <xdr:colOff>76200</xdr:colOff>
      <xdr:row>12</xdr:row>
      <xdr:rowOff>0</xdr:rowOff>
    </xdr:from>
    <xdr:to>
      <xdr:col>13</xdr:col>
      <xdr:colOff>438150</xdr:colOff>
      <xdr:row>20</xdr:row>
      <xdr:rowOff>76200</xdr:rowOff>
    </xdr:to>
    <xdr:grpSp>
      <xdr:nvGrpSpPr>
        <xdr:cNvPr id="16" name="組合 15"/>
        <xdr:cNvGrpSpPr/>
      </xdr:nvGrpSpPr>
      <xdr:grpSpPr>
        <a:xfrm>
          <a:off x="4963160" y="1992630"/>
          <a:ext cx="1316990" cy="1234440"/>
          <a:chOff x="7219950" y="2447925"/>
          <a:chExt cx="1257300" cy="1390650"/>
        </a:xfrm>
      </xdr:grpSpPr>
      <xdr:pic>
        <xdr:nvPicPr>
          <xdr:cNvPr id="8" name="圖片 7"/>
          <xdr:cNvPicPr>
            <a:picLocks noChangeAspect="1"/>
          </xdr:cNvPicPr>
        </xdr:nvPicPr>
        <xdr:blipFill>
          <a:blip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79475" y="2447925"/>
            <a:ext cx="816750" cy="816750"/>
          </a:xfrm>
          <a:prstGeom prst="rect">
            <a:avLst/>
          </a:prstGeom>
        </xdr:spPr>
      </xdr:pic>
      <xdr:sp textlink="'資料來源（編輯區）'!R17">
        <xdr:nvSpPr>
          <xdr:cNvPr id="11" name="文本框 10"/>
          <xdr:cNvSpPr txBox="1"/>
        </xdr:nvSpPr>
        <xdr:spPr>
          <a:xfrm>
            <a:off x="7219950" y="3114675"/>
            <a:ext cx="1257300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5FAD8571-44A8-43E6-B918-637BEAA7750F}" type="TxLink">
              <a:rPr lang="en-US" altLang="en-US" sz="1800" b="0" i="0" u="none" strike="noStrike">
                <a:solidFill>
                  <a:schemeClr val="bg1"/>
                </a:solidFill>
                <a:latin typeface="思源黑體"/>
                <a:ea typeface="思源黑體"/>
              </a:rPr>
            </a:fld>
            <a:endParaRPr lang="en-US" altLang="en-US" sz="1800" b="0" i="0" u="none" strike="noStrike">
              <a:solidFill>
                <a:schemeClr val="bg1"/>
              </a:solidFill>
              <a:latin typeface="思源黑體"/>
              <a:ea typeface="思源黑體"/>
            </a:endParaRPr>
          </a:p>
        </xdr:txBody>
      </xdr:sp>
    </xdr:grpSp>
    <xdr:clientData/>
  </xdr:twoCellAnchor>
  <xdr:twoCellAnchor>
    <xdr:from>
      <xdr:col>1</xdr:col>
      <xdr:colOff>190499</xdr:colOff>
      <xdr:row>7</xdr:row>
      <xdr:rowOff>171450</xdr:rowOff>
    </xdr:from>
    <xdr:to>
      <xdr:col>5</xdr:col>
      <xdr:colOff>238124</xdr:colOff>
      <xdr:row>9</xdr:row>
      <xdr:rowOff>161925</xdr:rowOff>
    </xdr:to>
    <xdr:sp>
      <xdr:nvSpPr>
        <xdr:cNvPr id="44" name="文本框 43"/>
        <xdr:cNvSpPr txBox="1"/>
      </xdr:nvSpPr>
      <xdr:spPr>
        <a:xfrm>
          <a:off x="545465" y="1371600"/>
          <a:ext cx="1957705" cy="325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部門人數分析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17</xdr:col>
      <xdr:colOff>323849</xdr:colOff>
      <xdr:row>23</xdr:row>
      <xdr:rowOff>28575</xdr:rowOff>
    </xdr:from>
    <xdr:to>
      <xdr:col>22</xdr:col>
      <xdr:colOff>152399</xdr:colOff>
      <xdr:row>24</xdr:row>
      <xdr:rowOff>142875</xdr:rowOff>
    </xdr:to>
    <xdr:sp>
      <xdr:nvSpPr>
        <xdr:cNvPr id="45" name="文本框 44"/>
        <xdr:cNvSpPr txBox="1"/>
      </xdr:nvSpPr>
      <xdr:spPr>
        <a:xfrm>
          <a:off x="8075295" y="3613785"/>
          <a:ext cx="197231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員工薪資曲線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190499</xdr:colOff>
      <xdr:row>22</xdr:row>
      <xdr:rowOff>133350</xdr:rowOff>
    </xdr:from>
    <xdr:to>
      <xdr:col>5</xdr:col>
      <xdr:colOff>238124</xdr:colOff>
      <xdr:row>25</xdr:row>
      <xdr:rowOff>28575</xdr:rowOff>
    </xdr:to>
    <xdr:sp>
      <xdr:nvSpPr>
        <xdr:cNvPr id="46" name="文本框 45"/>
        <xdr:cNvSpPr txBox="1"/>
      </xdr:nvSpPr>
      <xdr:spPr>
        <a:xfrm>
          <a:off x="545465" y="3573780"/>
          <a:ext cx="1957705" cy="337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崗位人數與薪酬分析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190499</xdr:colOff>
      <xdr:row>37</xdr:row>
      <xdr:rowOff>76200</xdr:rowOff>
    </xdr:from>
    <xdr:to>
      <xdr:col>5</xdr:col>
      <xdr:colOff>238124</xdr:colOff>
      <xdr:row>39</xdr:row>
      <xdr:rowOff>123825</xdr:rowOff>
    </xdr:to>
    <xdr:sp>
      <xdr:nvSpPr>
        <xdr:cNvPr id="47" name="文本框 46"/>
        <xdr:cNvSpPr txBox="1"/>
      </xdr:nvSpPr>
      <xdr:spPr>
        <a:xfrm>
          <a:off x="545465" y="6031230"/>
          <a:ext cx="1957705" cy="337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年齡分佈統計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21</xdr:col>
      <xdr:colOff>95249</xdr:colOff>
      <xdr:row>37</xdr:row>
      <xdr:rowOff>76200</xdr:rowOff>
    </xdr:from>
    <xdr:to>
      <xdr:col>25</xdr:col>
      <xdr:colOff>142874</xdr:colOff>
      <xdr:row>39</xdr:row>
      <xdr:rowOff>123825</xdr:rowOff>
    </xdr:to>
    <xdr:sp>
      <xdr:nvSpPr>
        <xdr:cNvPr id="48" name="文本框 47"/>
        <xdr:cNvSpPr txBox="1"/>
      </xdr:nvSpPr>
      <xdr:spPr>
        <a:xfrm>
          <a:off x="9512935" y="6031230"/>
          <a:ext cx="1957705" cy="337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工齡分佈統計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190499</xdr:colOff>
      <xdr:row>37</xdr:row>
      <xdr:rowOff>76200</xdr:rowOff>
    </xdr:from>
    <xdr:to>
      <xdr:col>15</xdr:col>
      <xdr:colOff>238124</xdr:colOff>
      <xdr:row>39</xdr:row>
      <xdr:rowOff>123825</xdr:rowOff>
    </xdr:to>
    <xdr:sp>
      <xdr:nvSpPr>
        <xdr:cNvPr id="49" name="文本框 48"/>
        <xdr:cNvSpPr txBox="1"/>
      </xdr:nvSpPr>
      <xdr:spPr>
        <a:xfrm>
          <a:off x="5076825" y="6031230"/>
          <a:ext cx="1957705" cy="337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 b="1">
              <a:solidFill>
                <a:schemeClr val="bg1"/>
              </a:solidFill>
              <a:latin typeface="+mn-ea"/>
              <a:ea typeface="+mn-ea"/>
            </a:rPr>
            <a:t>學歷分佈統計</a:t>
          </a:r>
          <a:endParaRPr lang="zh-CN" altLang="en-US" sz="14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190500</xdr:colOff>
      <xdr:row>40</xdr:row>
      <xdr:rowOff>0</xdr:rowOff>
    </xdr:from>
    <xdr:to>
      <xdr:col>19</xdr:col>
      <xdr:colOff>390525</xdr:colOff>
      <xdr:row>50</xdr:row>
      <xdr:rowOff>38100</xdr:rowOff>
    </xdr:to>
    <xdr:graphicFrame>
      <xdr:nvGraphicFramePr>
        <xdr:cNvPr id="50" name="圖表 49"/>
        <xdr:cNvGraphicFramePr/>
      </xdr:nvGraphicFramePr>
      <xdr:xfrm>
        <a:off x="5077460" y="6389370"/>
        <a:ext cx="4020185" cy="1485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9524</xdr:colOff>
      <xdr:row>1</xdr:row>
      <xdr:rowOff>142874</xdr:rowOff>
    </xdr:from>
    <xdr:to>
      <xdr:col>35</xdr:col>
      <xdr:colOff>676274</xdr:colOff>
      <xdr:row>8</xdr:row>
      <xdr:rowOff>38099</xdr:rowOff>
    </xdr:to>
    <xdr:grpSp>
      <xdr:nvGrpSpPr>
        <xdr:cNvPr id="2" name="組合 1"/>
        <xdr:cNvGrpSpPr/>
      </xdr:nvGrpSpPr>
      <xdr:grpSpPr>
        <a:xfrm>
          <a:off x="16356330" y="713740"/>
          <a:ext cx="9638030" cy="1895475"/>
          <a:chOff x="9353551" y="923925"/>
          <a:chExt cx="6773158" cy="1462771"/>
        </a:xfrm>
      </xdr:grpSpPr>
      <xdr:sp>
        <xdr:nvSpPr>
          <xdr:cNvPr id="3" name="文本框 2"/>
          <xdr:cNvSpPr txBox="1"/>
        </xdr:nvSpPr>
        <xdr:spPr>
          <a:xfrm>
            <a:off x="9353551" y="923925"/>
            <a:ext cx="6648449" cy="10603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000" b="0" i="0" u="none" strike="noStrike">
                <a:solidFill>
                  <a:schemeClr val="tx1"/>
                </a:solidFill>
                <a:effectLst/>
                <a:latin typeface="+mn-ea"/>
                <a:ea typeface="+mn-ea"/>
                <a:cs typeface="+mn-cs"/>
              </a:rPr>
              <a:t>1. 本表分為“視覺化面板”和“資料來源”兩大部分，使用時請先點選下方紅色按鈕填寫基礎資料，稍後系統將自動生成視覺化圖表；</a:t>
            </a:r>
            <a:endParaRPr lang="en-US" altLang="zh-CN" sz="10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tx1"/>
                </a:solidFill>
                <a:effectLst/>
                <a:latin typeface="+mn-ea"/>
                <a:ea typeface="+mn-ea"/>
                <a:cs typeface="+mn-cs"/>
              </a:rPr>
              <a:t>2. “資料來源”中藍灰表格為基礎資料區，所有統計及圖表資料均取自其中（綠色表格），表格已設定為自動擴表模式，輸入新記錄後，內容將自動納入統計；</a:t>
            </a:r>
            <a:endParaRPr lang="en-US" altLang="zh-CN" sz="10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tx1"/>
                </a:solidFill>
                <a:effectLst/>
                <a:latin typeface="+mn-ea"/>
                <a:ea typeface="+mn-ea"/>
                <a:cs typeface="+mn-cs"/>
              </a:rPr>
              <a:t>3. 為避免表格公式遭破壞，"報表”已被加密保護，如需調整內建式，可點選“審閱→撤銷工作表保護”即可解除（密碼為空）；</a:t>
            </a:r>
            <a:endParaRPr lang="en-US" altLang="zh-CN" sz="10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tx1"/>
                </a:solidFill>
                <a:effectLst/>
                <a:latin typeface="+mn-ea"/>
                <a:ea typeface="+mn-ea"/>
                <a:cs typeface="+mn-cs"/>
              </a:rPr>
              <a:t>4. “視覺化面板”已預設為A4版面，可直接列印； 　 　 　 　 </a:t>
            </a:r>
            <a:endParaRPr lang="en-US" altLang="zh-CN" sz="10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</xdr:txBody>
      </xdr:sp>
      <xdr:sp>
        <xdr:nvSpPr>
          <xdr:cNvPr id="4" name="文本框 3"/>
          <xdr:cNvSpPr txBox="1"/>
        </xdr:nvSpPr>
        <xdr:spPr>
          <a:xfrm>
            <a:off x="14640809" y="2005695"/>
            <a:ext cx="14859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zh-CN" sz="1000" b="0" i="0">
                <a:solidFill>
                  <a:schemeClr val="bg1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（本說明文字不被列印）</a:t>
            </a:r>
            <a:r>
              <a:rPr lang="zh-CN" altLang="en-US" sz="1000">
                <a:solidFill>
                  <a:srgbClr val="7F7F7F"/>
                </a:solidFill>
                <a:effectLst/>
                <a:latin typeface="Calibri" panose="020F0502020204030204"/>
                <a:ea typeface="Calibri" panose="020F0502020204030204"/>
                <a:cs typeface="Calibri" panose="020F0502020204030204"/>
                <a:sym typeface="Calibri" panose="020F0502020204030204"/>
              </a:rPr>
              <a:t> </a:t>
            </a:r>
            <a:endParaRPr lang="zh-CN" altLang="en-US" sz="1000">
              <a:solidFill>
                <a:srgbClr val="7F7F7F"/>
              </a:solidFill>
              <a:effectLst/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表1" displayName="表1" ref="B5:J24" totalsRowShown="0">
  <autoFilter ref="B5:J24"/>
  <tableColumns count="9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B1:AH51"/>
  <sheetViews>
    <sheetView showGridLines="0" tabSelected="1" topLeftCell="A19" workbookViewId="0">
      <selection activeCell="C26" sqref="C26"/>
    </sheetView>
  </sheetViews>
  <sheetFormatPr defaultColWidth="9" defaultRowHeight="11.4"/>
  <cols>
    <col min="1" max="1" width="5.83333333333333" style="80" customWidth="1"/>
    <col min="2" max="10" width="7.83333333333333" style="80" customWidth="1"/>
    <col min="11" max="11" width="3.83333333333333" style="80" customWidth="1"/>
    <col min="12" max="20" width="7.83333333333333" style="80" customWidth="1"/>
    <col min="21" max="21" width="3.83333333333333" style="80" customWidth="1"/>
    <col min="22" max="29" width="7.83333333333333" style="80" customWidth="1"/>
    <col min="30" max="31" width="5.83333333333333" style="80" customWidth="1"/>
    <col min="32" max="16384" width="9.33333333333333" style="80"/>
  </cols>
  <sheetData>
    <row r="1" ht="20.1" customHeight="1"/>
    <row r="2" spans="2:30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</row>
    <row r="3" spans="2:30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</row>
    <row r="4" spans="2:30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7"/>
      <c r="AB4" s="81"/>
      <c r="AC4" s="81"/>
      <c r="AD4" s="81"/>
    </row>
    <row r="5" ht="17.4" spans="2:34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H5" s="92"/>
    </row>
    <row r="6" spans="2:30"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</row>
    <row r="7" spans="34:34">
      <c r="AH7" s="93"/>
    </row>
    <row r="8" ht="15" spans="2:34">
      <c r="B8" s="81"/>
      <c r="C8" s="81"/>
      <c r="D8" s="81"/>
      <c r="E8" s="81"/>
      <c r="F8" s="81"/>
      <c r="G8" s="81"/>
      <c r="H8" s="81"/>
      <c r="I8" s="81"/>
      <c r="J8" s="81"/>
      <c r="L8" s="81"/>
      <c r="M8" s="81"/>
      <c r="N8" s="81"/>
      <c r="O8" s="81"/>
      <c r="P8" s="81"/>
      <c r="Q8" s="81"/>
      <c r="R8" s="81"/>
      <c r="S8" s="81"/>
      <c r="T8" s="81"/>
      <c r="V8" s="81"/>
      <c r="W8" s="81"/>
      <c r="X8" s="81"/>
      <c r="Y8" s="81"/>
      <c r="Z8" s="81"/>
      <c r="AA8" s="81"/>
      <c r="AB8" s="81"/>
      <c r="AC8" s="81"/>
      <c r="AD8" s="81"/>
      <c r="AH8" s="94"/>
    </row>
    <row r="9" spans="2:34">
      <c r="B9" s="81"/>
      <c r="C9" s="81"/>
      <c r="D9" s="81"/>
      <c r="E9" s="81"/>
      <c r="F9" s="81"/>
      <c r="G9" s="81"/>
      <c r="H9" s="81"/>
      <c r="I9" s="81"/>
      <c r="J9" s="81"/>
      <c r="L9" s="81"/>
      <c r="M9" s="81"/>
      <c r="N9" s="81"/>
      <c r="O9" s="81"/>
      <c r="P9" s="81"/>
      <c r="Q9" s="81"/>
      <c r="R9" s="81"/>
      <c r="S9" s="81"/>
      <c r="T9" s="81"/>
      <c r="V9" s="81"/>
      <c r="W9" s="81"/>
      <c r="X9" s="81"/>
      <c r="Y9" s="81"/>
      <c r="Z9" s="81"/>
      <c r="AA9" s="81"/>
      <c r="AB9" s="81"/>
      <c r="AC9" s="81"/>
      <c r="AD9" s="81"/>
      <c r="AH9" s="93"/>
    </row>
    <row r="10" ht="13.2" spans="2:34">
      <c r="B10" s="81"/>
      <c r="C10" s="81"/>
      <c r="D10" s="81"/>
      <c r="E10" s="81"/>
      <c r="F10" s="81"/>
      <c r="G10" s="81"/>
      <c r="H10" s="81"/>
      <c r="I10" s="81"/>
      <c r="J10" s="81"/>
      <c r="L10" s="81"/>
      <c r="M10" s="81"/>
      <c r="N10" s="81"/>
      <c r="O10" s="81"/>
      <c r="P10" s="81"/>
      <c r="Q10" s="81"/>
      <c r="R10" s="81"/>
      <c r="S10" s="81"/>
      <c r="T10" s="81"/>
      <c r="V10" s="81"/>
      <c r="W10" s="81"/>
      <c r="X10" s="81"/>
      <c r="Y10" s="81"/>
      <c r="Z10" s="81"/>
      <c r="AA10" s="81"/>
      <c r="AB10" s="81"/>
      <c r="AC10" s="81"/>
      <c r="AD10" s="81"/>
      <c r="AH10" s="95"/>
    </row>
    <row r="11" spans="2:34">
      <c r="B11" s="81"/>
      <c r="C11" s="81"/>
      <c r="D11" s="81"/>
      <c r="E11" s="81"/>
      <c r="F11" s="81"/>
      <c r="G11" s="81"/>
      <c r="H11" s="81"/>
      <c r="I11" s="81"/>
      <c r="J11" s="81"/>
      <c r="L11" s="81"/>
      <c r="M11" s="81"/>
      <c r="N11" s="81"/>
      <c r="O11" s="81"/>
      <c r="P11" s="81"/>
      <c r="Q11" s="81"/>
      <c r="R11" s="81"/>
      <c r="S11" s="81"/>
      <c r="T11" s="81"/>
      <c r="V11" s="81"/>
      <c r="W11" s="81"/>
      <c r="X11" s="81"/>
      <c r="Y11" s="81"/>
      <c r="Z11" s="81"/>
      <c r="AA11" s="81"/>
      <c r="AB11" s="81"/>
      <c r="AC11" s="81"/>
      <c r="AD11" s="81"/>
      <c r="AH11" s="93"/>
    </row>
    <row r="12" spans="2:30">
      <c r="B12" s="81"/>
      <c r="C12" s="81"/>
      <c r="D12" s="81"/>
      <c r="E12" s="81"/>
      <c r="F12" s="81"/>
      <c r="G12" s="81"/>
      <c r="H12" s="81"/>
      <c r="I12" s="81"/>
      <c r="J12" s="81"/>
      <c r="L12" s="81"/>
      <c r="M12" s="81"/>
      <c r="N12" s="81"/>
      <c r="O12" s="81"/>
      <c r="P12" s="81"/>
      <c r="Q12" s="81"/>
      <c r="R12" s="81"/>
      <c r="S12" s="81"/>
      <c r="T12" s="81"/>
      <c r="V12" s="81"/>
      <c r="W12" s="81"/>
      <c r="X12" s="81"/>
      <c r="Y12" s="81"/>
      <c r="Z12" s="81"/>
      <c r="AA12" s="81"/>
      <c r="AB12" s="81"/>
      <c r="AC12" s="81"/>
      <c r="AD12" s="81"/>
    </row>
    <row r="13" spans="2:30">
      <c r="B13" s="81"/>
      <c r="C13" s="81"/>
      <c r="D13" s="81"/>
      <c r="E13" s="81"/>
      <c r="F13" s="81"/>
      <c r="G13" s="81"/>
      <c r="H13" s="81"/>
      <c r="I13" s="81"/>
      <c r="J13" s="81"/>
      <c r="L13" s="81"/>
      <c r="M13" s="81"/>
      <c r="N13" s="81"/>
      <c r="O13" s="81"/>
      <c r="P13" s="81"/>
      <c r="Q13" s="81"/>
      <c r="R13" s="81"/>
      <c r="S13" s="81"/>
      <c r="T13" s="81"/>
      <c r="V13" s="81"/>
      <c r="W13" s="81"/>
      <c r="X13" s="81"/>
      <c r="Y13" s="81"/>
      <c r="Z13" s="81"/>
      <c r="AA13" s="81"/>
      <c r="AB13" s="81"/>
      <c r="AC13" s="81"/>
      <c r="AD13" s="81"/>
    </row>
    <row r="14" spans="2:30">
      <c r="B14" s="81"/>
      <c r="C14" s="81"/>
      <c r="D14" s="81"/>
      <c r="E14" s="81"/>
      <c r="F14" s="81"/>
      <c r="G14" s="81"/>
      <c r="H14" s="81"/>
      <c r="I14" s="81"/>
      <c r="J14" s="81"/>
      <c r="L14" s="81"/>
      <c r="M14" s="81"/>
      <c r="N14" s="81"/>
      <c r="O14" s="81"/>
      <c r="P14" s="81"/>
      <c r="Q14" s="81"/>
      <c r="R14" s="81"/>
      <c r="S14" s="81"/>
      <c r="T14" s="81"/>
      <c r="V14" s="81"/>
      <c r="W14" s="81"/>
      <c r="X14" s="81"/>
      <c r="Y14" s="81"/>
      <c r="Z14" s="81"/>
      <c r="AA14" s="81"/>
      <c r="AB14" s="81"/>
      <c r="AC14" s="81"/>
      <c r="AD14" s="81"/>
    </row>
    <row r="15" spans="2:30">
      <c r="B15" s="81"/>
      <c r="C15" s="81"/>
      <c r="D15" s="81"/>
      <c r="E15" s="81"/>
      <c r="F15" s="81"/>
      <c r="G15" s="81"/>
      <c r="H15" s="81"/>
      <c r="I15" s="81"/>
      <c r="J15" s="81"/>
      <c r="L15" s="81"/>
      <c r="M15" s="81"/>
      <c r="N15" s="81"/>
      <c r="O15" s="81"/>
      <c r="P15" s="81"/>
      <c r="Q15" s="81"/>
      <c r="R15" s="81"/>
      <c r="S15" s="81"/>
      <c r="T15" s="81"/>
      <c r="V15" s="81"/>
      <c r="W15" s="81"/>
      <c r="X15" s="81"/>
      <c r="Y15" s="81"/>
      <c r="Z15" s="81"/>
      <c r="AA15" s="81"/>
      <c r="AB15" s="81"/>
      <c r="AC15" s="81"/>
      <c r="AD15" s="81"/>
    </row>
    <row r="16" spans="2:30">
      <c r="B16" s="81"/>
      <c r="C16" s="81"/>
      <c r="D16" s="81"/>
      <c r="E16" s="81"/>
      <c r="F16" s="81"/>
      <c r="G16" s="81"/>
      <c r="H16" s="81"/>
      <c r="I16" s="81"/>
      <c r="J16" s="81"/>
      <c r="L16" s="81"/>
      <c r="M16" s="81"/>
      <c r="N16" s="81"/>
      <c r="O16" s="81"/>
      <c r="P16" s="81"/>
      <c r="Q16" s="81"/>
      <c r="R16" s="81"/>
      <c r="S16" s="81"/>
      <c r="T16" s="81"/>
      <c r="V16" s="81"/>
      <c r="W16" s="81"/>
      <c r="X16" s="81"/>
      <c r="Y16" s="81"/>
      <c r="Z16" s="81"/>
      <c r="AA16" s="81"/>
      <c r="AB16" s="81"/>
      <c r="AC16" s="81"/>
      <c r="AD16" s="81"/>
    </row>
    <row r="17" spans="2:30">
      <c r="B17" s="81"/>
      <c r="C17" s="81"/>
      <c r="D17" s="81"/>
      <c r="E17" s="81"/>
      <c r="F17" s="81"/>
      <c r="G17" s="81"/>
      <c r="H17" s="81"/>
      <c r="I17" s="81"/>
      <c r="J17" s="81"/>
      <c r="L17" s="81"/>
      <c r="M17" s="81"/>
      <c r="N17" s="81"/>
      <c r="O17" s="81"/>
      <c r="P17" s="81"/>
      <c r="Q17" s="81"/>
      <c r="R17" s="81"/>
      <c r="S17" s="81"/>
      <c r="T17" s="81"/>
      <c r="V17" s="81"/>
      <c r="W17" s="81"/>
      <c r="X17" s="81"/>
      <c r="Y17" s="81"/>
      <c r="Z17" s="81"/>
      <c r="AA17" s="81"/>
      <c r="AB17" s="81"/>
      <c r="AC17" s="81"/>
      <c r="AD17" s="81"/>
    </row>
    <row r="18" spans="2:30">
      <c r="B18" s="81"/>
      <c r="C18" s="81"/>
      <c r="D18" s="81"/>
      <c r="E18" s="81"/>
      <c r="F18" s="81"/>
      <c r="G18" s="81"/>
      <c r="H18" s="81"/>
      <c r="I18" s="81"/>
      <c r="J18" s="81"/>
      <c r="L18" s="81"/>
      <c r="M18" s="81"/>
      <c r="N18" s="81"/>
      <c r="O18" s="81"/>
      <c r="P18" s="81"/>
      <c r="Q18" s="81"/>
      <c r="R18" s="81"/>
      <c r="S18" s="81"/>
      <c r="T18" s="81"/>
      <c r="V18" s="81"/>
      <c r="W18" s="81"/>
      <c r="X18" s="81"/>
      <c r="Y18" s="81"/>
      <c r="Z18" s="81"/>
      <c r="AA18" s="81"/>
      <c r="AB18" s="81"/>
      <c r="AC18" s="81"/>
      <c r="AD18" s="81"/>
    </row>
    <row r="19" spans="2:30">
      <c r="B19" s="81"/>
      <c r="C19" s="81"/>
      <c r="D19" s="81"/>
      <c r="E19" s="81"/>
      <c r="F19" s="81"/>
      <c r="G19" s="81"/>
      <c r="H19" s="81"/>
      <c r="I19" s="81"/>
      <c r="J19" s="81"/>
      <c r="L19" s="81"/>
      <c r="M19" s="81"/>
      <c r="N19" s="81"/>
      <c r="O19" s="81"/>
      <c r="P19" s="81"/>
      <c r="Q19" s="81"/>
      <c r="R19" s="81"/>
      <c r="S19" s="81"/>
      <c r="T19" s="81"/>
      <c r="V19" s="81"/>
      <c r="W19" s="81"/>
      <c r="X19" s="81"/>
      <c r="Y19" s="81"/>
      <c r="Z19" s="81"/>
      <c r="AA19" s="81"/>
      <c r="AB19" s="81"/>
      <c r="AC19" s="81"/>
      <c r="AD19" s="81"/>
    </row>
    <row r="20" spans="2:30">
      <c r="B20" s="81"/>
      <c r="C20" s="81"/>
      <c r="D20" s="81"/>
      <c r="E20" s="81"/>
      <c r="F20" s="81"/>
      <c r="G20" s="81"/>
      <c r="H20" s="81"/>
      <c r="I20" s="81"/>
      <c r="J20" s="81"/>
      <c r="L20" s="81"/>
      <c r="M20" s="81"/>
      <c r="N20" s="81"/>
      <c r="O20" s="81"/>
      <c r="P20" s="81"/>
      <c r="Q20" s="81"/>
      <c r="R20" s="81"/>
      <c r="S20" s="81"/>
      <c r="T20" s="81"/>
      <c r="V20" s="81"/>
      <c r="W20" s="81"/>
      <c r="X20" s="81"/>
      <c r="Y20" s="81"/>
      <c r="Z20" s="81"/>
      <c r="AA20" s="81"/>
      <c r="AB20" s="81"/>
      <c r="AC20" s="81"/>
      <c r="AD20" s="81"/>
    </row>
    <row r="21" spans="2:30">
      <c r="B21" s="81"/>
      <c r="C21" s="81"/>
      <c r="D21" s="81"/>
      <c r="E21" s="81"/>
      <c r="F21" s="81"/>
      <c r="G21" s="81"/>
      <c r="H21" s="81"/>
      <c r="I21" s="81"/>
      <c r="J21" s="81"/>
      <c r="L21" s="81"/>
      <c r="M21" s="81"/>
      <c r="N21" s="81"/>
      <c r="O21" s="81"/>
      <c r="P21" s="81"/>
      <c r="Q21" s="81"/>
      <c r="R21" s="81"/>
      <c r="S21" s="81"/>
      <c r="T21" s="81"/>
      <c r="V21" s="81"/>
      <c r="W21" s="81"/>
      <c r="X21" s="81"/>
      <c r="Y21" s="81"/>
      <c r="Z21" s="81"/>
      <c r="AA21" s="81"/>
      <c r="AB21" s="81"/>
      <c r="AC21" s="81"/>
      <c r="AD21" s="81"/>
    </row>
    <row r="23" spans="2:30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</row>
    <row r="24" spans="2:30"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8"/>
      <c r="AD24" s="81"/>
    </row>
    <row r="25" ht="12" customHeight="1" spans="2:30"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2"/>
      <c r="X25" s="81"/>
      <c r="Y25" s="81"/>
      <c r="Z25" s="81"/>
      <c r="AA25" s="81"/>
      <c r="AB25" s="81"/>
      <c r="AC25" s="88"/>
      <c r="AD25" s="81"/>
    </row>
    <row r="26" ht="13.8" spans="2:30"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3"/>
      <c r="X26" s="84"/>
      <c r="Y26" s="89"/>
      <c r="Z26" s="89"/>
      <c r="AA26" s="89"/>
      <c r="AB26" s="89"/>
      <c r="AC26" s="90"/>
      <c r="AD26" s="84"/>
    </row>
    <row r="27" ht="13.8" spans="2:30"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3"/>
      <c r="X27" s="84"/>
      <c r="Y27" s="89"/>
      <c r="Z27" s="89"/>
      <c r="AA27" s="89"/>
      <c r="AB27" s="89"/>
      <c r="AC27" s="90"/>
      <c r="AD27" s="84"/>
    </row>
    <row r="28" ht="13.8" spans="2:30"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3"/>
      <c r="X28" s="84"/>
      <c r="Y28" s="89"/>
      <c r="Z28" s="89"/>
      <c r="AA28" s="89"/>
      <c r="AB28" s="89"/>
      <c r="AC28" s="90"/>
      <c r="AD28" s="84"/>
    </row>
    <row r="29" ht="13.8" spans="2:30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3"/>
      <c r="X29" s="84"/>
      <c r="Y29" s="89"/>
      <c r="Z29" s="89"/>
      <c r="AA29" s="89"/>
      <c r="AB29" s="89"/>
      <c r="AC29" s="90"/>
      <c r="AD29" s="84"/>
    </row>
    <row r="30" ht="13.8" spans="2:30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3"/>
      <c r="X30" s="84"/>
      <c r="Y30" s="89"/>
      <c r="Z30" s="89"/>
      <c r="AA30" s="89"/>
      <c r="AB30" s="89"/>
      <c r="AC30" s="90"/>
      <c r="AD30" s="84"/>
    </row>
    <row r="31" ht="13.8" spans="2:30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5"/>
      <c r="X31" s="86"/>
      <c r="Y31" s="86"/>
      <c r="Z31" s="86"/>
      <c r="AA31" s="86"/>
      <c r="AB31" s="86"/>
      <c r="AC31" s="91"/>
      <c r="AD31" s="86"/>
    </row>
    <row r="32" ht="13.8" spans="2:30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5"/>
      <c r="X32" s="86"/>
      <c r="Y32" s="86"/>
      <c r="Z32" s="86"/>
      <c r="AA32" s="86"/>
      <c r="AB32" s="86"/>
      <c r="AC32" s="91"/>
      <c r="AD32" s="86"/>
    </row>
    <row r="33" ht="13.8" spans="2:30"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5"/>
      <c r="X33" s="86"/>
      <c r="Y33" s="86"/>
      <c r="Z33" s="86"/>
      <c r="AA33" s="86"/>
      <c r="AB33" s="86"/>
      <c r="AC33" s="91"/>
      <c r="AD33" s="86"/>
    </row>
    <row r="34" ht="13.8" spans="2:30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5"/>
      <c r="X34" s="86"/>
      <c r="Y34" s="86"/>
      <c r="Z34" s="86"/>
      <c r="AA34" s="86"/>
      <c r="AB34" s="86"/>
      <c r="AC34" s="91"/>
      <c r="AD34" s="86"/>
    </row>
    <row r="35" ht="13.8" spans="2:30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5"/>
      <c r="X35" s="86"/>
      <c r="Y35" s="86"/>
      <c r="Z35" s="86"/>
      <c r="AA35" s="86"/>
      <c r="AB35" s="86"/>
      <c r="AC35" s="91"/>
      <c r="AD35" s="86"/>
    </row>
    <row r="36" ht="13.8" spans="2:30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5"/>
      <c r="X36" s="86"/>
      <c r="Y36" s="86"/>
      <c r="Z36" s="86"/>
      <c r="AA36" s="86"/>
      <c r="AB36" s="86"/>
      <c r="AC36" s="91"/>
      <c r="AD36" s="86"/>
    </row>
    <row r="38" spans="2:30">
      <c r="B38" s="81"/>
      <c r="C38" s="81"/>
      <c r="D38" s="81"/>
      <c r="E38" s="81"/>
      <c r="F38" s="81"/>
      <c r="G38" s="81"/>
      <c r="H38" s="81"/>
      <c r="I38" s="81"/>
      <c r="J38" s="81"/>
      <c r="L38" s="81"/>
      <c r="M38" s="81"/>
      <c r="N38" s="81"/>
      <c r="O38" s="81"/>
      <c r="P38" s="81"/>
      <c r="Q38" s="81"/>
      <c r="R38" s="81"/>
      <c r="S38" s="81"/>
      <c r="T38" s="81"/>
      <c r="V38" s="81"/>
      <c r="W38" s="81"/>
      <c r="X38" s="81"/>
      <c r="Y38" s="81"/>
      <c r="Z38" s="81"/>
      <c r="AA38" s="81"/>
      <c r="AB38" s="81"/>
      <c r="AC38" s="81"/>
      <c r="AD38" s="81"/>
    </row>
    <row r="39" spans="2:30">
      <c r="B39" s="81"/>
      <c r="C39" s="81"/>
      <c r="D39" s="81"/>
      <c r="E39" s="81"/>
      <c r="F39" s="81"/>
      <c r="G39" s="81"/>
      <c r="H39" s="81"/>
      <c r="I39" s="81"/>
      <c r="J39" s="81"/>
      <c r="L39" s="81"/>
      <c r="M39" s="81"/>
      <c r="N39" s="81"/>
      <c r="O39" s="81"/>
      <c r="P39" s="81"/>
      <c r="Q39" s="81"/>
      <c r="R39" s="81"/>
      <c r="S39" s="81"/>
      <c r="T39" s="81"/>
      <c r="V39" s="81"/>
      <c r="W39" s="81"/>
      <c r="X39" s="81"/>
      <c r="Y39" s="81"/>
      <c r="Z39" s="81"/>
      <c r="AA39" s="81"/>
      <c r="AB39" s="81"/>
      <c r="AC39" s="81"/>
      <c r="AD39" s="81"/>
    </row>
    <row r="40" spans="2:30">
      <c r="B40" s="81"/>
      <c r="C40" s="81"/>
      <c r="D40" s="81"/>
      <c r="E40" s="81"/>
      <c r="F40" s="81"/>
      <c r="G40" s="81"/>
      <c r="H40" s="81"/>
      <c r="I40" s="81"/>
      <c r="J40" s="81"/>
      <c r="L40" s="81"/>
      <c r="M40" s="81"/>
      <c r="N40" s="81"/>
      <c r="O40" s="81"/>
      <c r="P40" s="81"/>
      <c r="Q40" s="81"/>
      <c r="R40" s="81"/>
      <c r="S40" s="81"/>
      <c r="T40" s="81"/>
      <c r="V40" s="81"/>
      <c r="W40" s="81"/>
      <c r="X40" s="81"/>
      <c r="Y40" s="81"/>
      <c r="Z40" s="81"/>
      <c r="AA40" s="81"/>
      <c r="AB40" s="81"/>
      <c r="AC40" s="81"/>
      <c r="AD40" s="81"/>
    </row>
    <row r="41" spans="2:30">
      <c r="B41" s="81"/>
      <c r="C41" s="81"/>
      <c r="D41" s="81"/>
      <c r="E41" s="81"/>
      <c r="F41" s="81"/>
      <c r="G41" s="81"/>
      <c r="H41" s="81"/>
      <c r="I41" s="81"/>
      <c r="J41" s="81"/>
      <c r="L41" s="81"/>
      <c r="M41" s="81"/>
      <c r="N41" s="81"/>
      <c r="O41" s="81"/>
      <c r="P41" s="81"/>
      <c r="Q41" s="81"/>
      <c r="R41" s="81"/>
      <c r="S41" s="81"/>
      <c r="T41" s="81"/>
      <c r="V41" s="81"/>
      <c r="W41" s="81"/>
      <c r="X41" s="81"/>
      <c r="Y41" s="81"/>
      <c r="Z41" s="81"/>
      <c r="AA41" s="81"/>
      <c r="AB41" s="81"/>
      <c r="AC41" s="81"/>
      <c r="AD41" s="81"/>
    </row>
    <row r="42" spans="2:30">
      <c r="B42" s="81"/>
      <c r="C42" s="81"/>
      <c r="D42" s="81"/>
      <c r="E42" s="81"/>
      <c r="F42" s="81"/>
      <c r="G42" s="81"/>
      <c r="H42" s="81"/>
      <c r="I42" s="81"/>
      <c r="J42" s="81"/>
      <c r="L42" s="81"/>
      <c r="M42" s="81"/>
      <c r="N42" s="81"/>
      <c r="O42" s="81"/>
      <c r="P42" s="81"/>
      <c r="Q42" s="81"/>
      <c r="R42" s="81"/>
      <c r="S42" s="81"/>
      <c r="T42" s="81"/>
      <c r="V42" s="81"/>
      <c r="W42" s="81"/>
      <c r="X42" s="81"/>
      <c r="Y42" s="81"/>
      <c r="Z42" s="81"/>
      <c r="AA42" s="81"/>
      <c r="AB42" s="81"/>
      <c r="AC42" s="81"/>
      <c r="AD42" s="81"/>
    </row>
    <row r="43" spans="2:30">
      <c r="B43" s="81"/>
      <c r="C43" s="81"/>
      <c r="D43" s="81"/>
      <c r="E43" s="81"/>
      <c r="F43" s="81"/>
      <c r="G43" s="81"/>
      <c r="H43" s="81"/>
      <c r="I43" s="81"/>
      <c r="J43" s="81"/>
      <c r="L43" s="81"/>
      <c r="M43" s="81"/>
      <c r="N43" s="81"/>
      <c r="O43" s="81"/>
      <c r="P43" s="81"/>
      <c r="Q43" s="81"/>
      <c r="R43" s="81"/>
      <c r="S43" s="81"/>
      <c r="T43" s="81"/>
      <c r="V43" s="81"/>
      <c r="W43" s="81"/>
      <c r="X43" s="81"/>
      <c r="Y43" s="81"/>
      <c r="Z43" s="81"/>
      <c r="AA43" s="81"/>
      <c r="AB43" s="81"/>
      <c r="AC43" s="81"/>
      <c r="AD43" s="81"/>
    </row>
    <row r="44" spans="2:30">
      <c r="B44" s="81"/>
      <c r="C44" s="81"/>
      <c r="D44" s="81"/>
      <c r="E44" s="81"/>
      <c r="F44" s="81"/>
      <c r="G44" s="81"/>
      <c r="H44" s="81"/>
      <c r="I44" s="81"/>
      <c r="J44" s="81"/>
      <c r="L44" s="81"/>
      <c r="M44" s="81"/>
      <c r="N44" s="81"/>
      <c r="O44" s="81"/>
      <c r="P44" s="81"/>
      <c r="Q44" s="81"/>
      <c r="R44" s="81"/>
      <c r="S44" s="81"/>
      <c r="T44" s="81"/>
      <c r="V44" s="81"/>
      <c r="W44" s="81"/>
      <c r="X44" s="81"/>
      <c r="Y44" s="81"/>
      <c r="Z44" s="81"/>
      <c r="AA44" s="81"/>
      <c r="AB44" s="81"/>
      <c r="AC44" s="81"/>
      <c r="AD44" s="81"/>
    </row>
    <row r="45" spans="2:30">
      <c r="B45" s="81"/>
      <c r="C45" s="81"/>
      <c r="D45" s="81"/>
      <c r="E45" s="81"/>
      <c r="F45" s="81"/>
      <c r="G45" s="81"/>
      <c r="H45" s="81"/>
      <c r="I45" s="81"/>
      <c r="J45" s="81"/>
      <c r="L45" s="81"/>
      <c r="M45" s="81"/>
      <c r="N45" s="81"/>
      <c r="O45" s="81"/>
      <c r="P45" s="81"/>
      <c r="Q45" s="81"/>
      <c r="R45" s="81"/>
      <c r="S45" s="81"/>
      <c r="T45" s="81"/>
      <c r="V45" s="81"/>
      <c r="W45" s="81"/>
      <c r="X45" s="81"/>
      <c r="Y45" s="81"/>
      <c r="Z45" s="81"/>
      <c r="AA45" s="81"/>
      <c r="AB45" s="81"/>
      <c r="AC45" s="81"/>
      <c r="AD45" s="81"/>
    </row>
    <row r="46" spans="2:30">
      <c r="B46" s="81"/>
      <c r="C46" s="81"/>
      <c r="D46" s="81"/>
      <c r="E46" s="81"/>
      <c r="F46" s="81"/>
      <c r="G46" s="81"/>
      <c r="H46" s="81"/>
      <c r="I46" s="81"/>
      <c r="J46" s="81"/>
      <c r="L46" s="81"/>
      <c r="M46" s="81"/>
      <c r="N46" s="81"/>
      <c r="O46" s="81"/>
      <c r="P46" s="81"/>
      <c r="Q46" s="81"/>
      <c r="R46" s="81"/>
      <c r="S46" s="81"/>
      <c r="T46" s="81"/>
      <c r="V46" s="81"/>
      <c r="W46" s="81"/>
      <c r="X46" s="81"/>
      <c r="Y46" s="81"/>
      <c r="Z46" s="81"/>
      <c r="AA46" s="81"/>
      <c r="AB46" s="81"/>
      <c r="AC46" s="81"/>
      <c r="AD46" s="81"/>
    </row>
    <row r="47" spans="2:30">
      <c r="B47" s="81"/>
      <c r="C47" s="81"/>
      <c r="D47" s="81"/>
      <c r="E47" s="81"/>
      <c r="F47" s="81"/>
      <c r="G47" s="81"/>
      <c r="H47" s="81"/>
      <c r="I47" s="81"/>
      <c r="J47" s="81"/>
      <c r="L47" s="81"/>
      <c r="M47" s="81"/>
      <c r="N47" s="81"/>
      <c r="O47" s="81"/>
      <c r="P47" s="81"/>
      <c r="Q47" s="81"/>
      <c r="R47" s="81"/>
      <c r="S47" s="81"/>
      <c r="T47" s="81"/>
      <c r="V47" s="81"/>
      <c r="W47" s="81"/>
      <c r="X47" s="81"/>
      <c r="Y47" s="81"/>
      <c r="Z47" s="81"/>
      <c r="AA47" s="81"/>
      <c r="AB47" s="81"/>
      <c r="AC47" s="81"/>
      <c r="AD47" s="81"/>
    </row>
    <row r="48" spans="2:30">
      <c r="B48" s="81"/>
      <c r="C48" s="81"/>
      <c r="D48" s="81"/>
      <c r="E48" s="81"/>
      <c r="F48" s="81"/>
      <c r="G48" s="81"/>
      <c r="H48" s="81"/>
      <c r="I48" s="81"/>
      <c r="J48" s="81"/>
      <c r="L48" s="81"/>
      <c r="M48" s="81"/>
      <c r="N48" s="81"/>
      <c r="O48" s="81"/>
      <c r="P48" s="81"/>
      <c r="Q48" s="81"/>
      <c r="R48" s="81"/>
      <c r="S48" s="81"/>
      <c r="T48" s="81"/>
      <c r="V48" s="81"/>
      <c r="W48" s="81"/>
      <c r="X48" s="81"/>
      <c r="Y48" s="81"/>
      <c r="Z48" s="81"/>
      <c r="AA48" s="81"/>
      <c r="AB48" s="81"/>
      <c r="AC48" s="81"/>
      <c r="AD48" s="81"/>
    </row>
    <row r="49" spans="2:30">
      <c r="B49" s="81"/>
      <c r="C49" s="81"/>
      <c r="D49" s="81"/>
      <c r="E49" s="81"/>
      <c r="F49" s="81"/>
      <c r="G49" s="81"/>
      <c r="H49" s="81"/>
      <c r="I49" s="81"/>
      <c r="J49" s="81"/>
      <c r="L49" s="81"/>
      <c r="M49" s="81"/>
      <c r="N49" s="81"/>
      <c r="O49" s="81"/>
      <c r="P49" s="81"/>
      <c r="Q49" s="81"/>
      <c r="R49" s="81"/>
      <c r="S49" s="81"/>
      <c r="T49" s="81"/>
      <c r="V49" s="81"/>
      <c r="W49" s="81"/>
      <c r="X49" s="81"/>
      <c r="Y49" s="81"/>
      <c r="Z49" s="81"/>
      <c r="AA49" s="81"/>
      <c r="AB49" s="81"/>
      <c r="AC49" s="81"/>
      <c r="AD49" s="81"/>
    </row>
    <row r="50" spans="2:30">
      <c r="B50" s="81"/>
      <c r="C50" s="81"/>
      <c r="D50" s="81"/>
      <c r="E50" s="81"/>
      <c r="F50" s="81"/>
      <c r="G50" s="81"/>
      <c r="H50" s="81"/>
      <c r="I50" s="81"/>
      <c r="J50" s="81"/>
      <c r="L50" s="81"/>
      <c r="M50" s="81"/>
      <c r="N50" s="81"/>
      <c r="O50" s="81"/>
      <c r="P50" s="81"/>
      <c r="Q50" s="81"/>
      <c r="R50" s="81"/>
      <c r="S50" s="81"/>
      <c r="T50" s="81"/>
      <c r="V50" s="81"/>
      <c r="W50" s="81"/>
      <c r="X50" s="81"/>
      <c r="Y50" s="81"/>
      <c r="Z50" s="81"/>
      <c r="AA50" s="81"/>
      <c r="AB50" s="81"/>
      <c r="AC50" s="81"/>
      <c r="AD50" s="81"/>
    </row>
    <row r="51" spans="2:30">
      <c r="B51" s="81"/>
      <c r="C51" s="81"/>
      <c r="D51" s="81"/>
      <c r="E51" s="81"/>
      <c r="F51" s="81"/>
      <c r="G51" s="81"/>
      <c r="H51" s="81"/>
      <c r="I51" s="81"/>
      <c r="J51" s="81"/>
      <c r="L51" s="81"/>
      <c r="M51" s="81"/>
      <c r="N51" s="81"/>
      <c r="O51" s="81"/>
      <c r="P51" s="81"/>
      <c r="Q51" s="81"/>
      <c r="R51" s="81"/>
      <c r="S51" s="81"/>
      <c r="T51" s="81"/>
      <c r="V51" s="81"/>
      <c r="W51" s="81"/>
      <c r="X51" s="81"/>
      <c r="Y51" s="81"/>
      <c r="Z51" s="81"/>
      <c r="AA51" s="81"/>
      <c r="AB51" s="81"/>
      <c r="AC51" s="81"/>
      <c r="AD51" s="81"/>
    </row>
  </sheetData>
  <sheetProtection selectLockedCells="1"/>
  <printOptions horizontalCentered="1"/>
  <pageMargins left="0.393700787401575" right="0.393700787401575" top="0.393700787401575" bottom="0.393700787401575" header="0.31496062992126" footer="0.31496062992126"/>
  <pageSetup paperSize="9" scale="71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799981688894314"/>
  </sheetPr>
  <dimension ref="A1:AJ34"/>
  <sheetViews>
    <sheetView showGridLines="0" workbookViewId="0">
      <selection activeCell="C24" sqref="C24"/>
    </sheetView>
  </sheetViews>
  <sheetFormatPr defaultColWidth="13.5" defaultRowHeight="30" customHeight="1"/>
  <cols>
    <col min="1" max="1" width="5.83333333333333" style="3" customWidth="1"/>
    <col min="2" max="2" width="6.83333333333333" style="3" customWidth="1"/>
    <col min="3" max="4" width="12.8333333333333" style="4" customWidth="1"/>
    <col min="5" max="7" width="12.8333333333333" style="5" customWidth="1"/>
    <col min="8" max="8" width="12.8333333333333" style="6" customWidth="1"/>
    <col min="9" max="10" width="12.8333333333333" style="7" customWidth="1"/>
    <col min="11" max="11" width="12.8333333333333" style="8" customWidth="1"/>
    <col min="12" max="12" width="12.8333333333333" style="9" customWidth="1"/>
    <col min="13" max="13" width="12.8333333333333" style="10" customWidth="1"/>
    <col min="14" max="14" width="12.8333333333333" style="9" customWidth="1"/>
    <col min="15" max="15" width="5.83333333333333" style="9" customWidth="1"/>
    <col min="16" max="18" width="12.8333333333333" style="9" customWidth="1"/>
    <col min="19" max="19" width="5.83333333333333" style="3" customWidth="1"/>
    <col min="20" max="20" width="12.8333333333333" style="3" customWidth="1"/>
    <col min="21" max="21" width="12.8333333333333" style="3" hidden="1" customWidth="1"/>
    <col min="22" max="22" width="12.8333333333333" style="3" customWidth="1"/>
    <col min="23" max="23" width="12.8333333333333" style="11" customWidth="1"/>
    <col min="24" max="26" width="12.8333333333333" style="3" customWidth="1"/>
    <col min="27" max="16384" width="13.5" style="3"/>
  </cols>
  <sheetData>
    <row r="1" s="1" customFormat="1" ht="45" customHeight="1" spans="2:23">
      <c r="B1" s="12" t="s">
        <v>0</v>
      </c>
      <c r="C1" s="13"/>
      <c r="D1" s="13"/>
      <c r="E1" s="14"/>
      <c r="F1" s="14"/>
      <c r="G1" s="14"/>
      <c r="H1" s="15"/>
      <c r="I1" s="34"/>
      <c r="J1" s="34"/>
      <c r="K1" s="35"/>
      <c r="L1" s="36"/>
      <c r="M1" s="37"/>
      <c r="N1" s="36"/>
      <c r="O1" s="36"/>
      <c r="P1" s="36"/>
      <c r="Q1" s="36"/>
      <c r="R1" s="36"/>
      <c r="W1" s="61"/>
    </row>
    <row r="2" ht="13.5" customHeight="1"/>
    <row r="3" s="2" customFormat="1" customHeight="1" spans="2:23">
      <c r="B3" s="16" t="s">
        <v>1</v>
      </c>
      <c r="C3" s="16"/>
      <c r="D3" s="16"/>
      <c r="E3" s="16"/>
      <c r="F3" s="16"/>
      <c r="G3" s="16"/>
      <c r="H3" s="16"/>
      <c r="I3" s="16"/>
      <c r="J3" s="16"/>
      <c r="L3" s="38" t="s">
        <v>2</v>
      </c>
      <c r="M3" s="38"/>
      <c r="N3" s="38"/>
      <c r="P3" s="38" t="s">
        <v>3</v>
      </c>
      <c r="Q3" s="38"/>
      <c r="R3" s="38"/>
      <c r="T3" s="62" t="s">
        <v>4</v>
      </c>
      <c r="U3" s="62"/>
      <c r="V3" s="62"/>
      <c r="W3" s="62"/>
    </row>
    <row r="4" ht="24" customHeight="1" spans="2:23">
      <c r="B4" s="17" t="s">
        <v>5</v>
      </c>
      <c r="C4" s="18" t="s">
        <v>6</v>
      </c>
      <c r="D4" s="18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19" t="s">
        <v>12</v>
      </c>
      <c r="J4" s="19" t="s">
        <v>13</v>
      </c>
      <c r="K4" s="3"/>
      <c r="L4" s="39" t="s">
        <v>8</v>
      </c>
      <c r="M4" s="40" t="s">
        <v>14</v>
      </c>
      <c r="N4" s="40" t="s">
        <v>13</v>
      </c>
      <c r="O4" s="3"/>
      <c r="P4" s="41" t="s">
        <v>9</v>
      </c>
      <c r="Q4" s="40" t="s">
        <v>14</v>
      </c>
      <c r="R4" s="41" t="s">
        <v>13</v>
      </c>
      <c r="T4" s="39" t="s">
        <v>15</v>
      </c>
      <c r="U4" s="39" t="s">
        <v>16</v>
      </c>
      <c r="V4" s="39" t="s">
        <v>14</v>
      </c>
      <c r="W4" s="63" t="s">
        <v>17</v>
      </c>
    </row>
    <row r="5" hidden="1" customHeight="1" spans="2:23">
      <c r="B5" s="21" t="s">
        <v>18</v>
      </c>
      <c r="C5" s="22" t="s">
        <v>19</v>
      </c>
      <c r="D5" s="22" t="s">
        <v>20</v>
      </c>
      <c r="E5" s="23" t="s">
        <v>21</v>
      </c>
      <c r="F5" s="23" t="s">
        <v>22</v>
      </c>
      <c r="G5" s="23" t="s">
        <v>23</v>
      </c>
      <c r="H5" s="24" t="s">
        <v>24</v>
      </c>
      <c r="I5" s="23" t="s">
        <v>25</v>
      </c>
      <c r="J5" s="23" t="s">
        <v>26</v>
      </c>
      <c r="K5" s="3"/>
      <c r="P5" s="3"/>
      <c r="Q5" s="3"/>
      <c r="R5" s="3"/>
      <c r="T5" s="64" t="s">
        <v>27</v>
      </c>
      <c r="U5" s="64">
        <v>0</v>
      </c>
      <c r="V5" s="65">
        <f>SUMPRODUCT(($G$6:$G$200&gt;U5)*($G$6:$G200&lt;=U6))</f>
        <v>0</v>
      </c>
      <c r="W5" s="66"/>
    </row>
    <row r="6" customHeight="1" spans="2:23">
      <c r="B6" s="25">
        <f>IF(表1[[#This Row],[列2]]="","",ROW()-5)</f>
        <v>1</v>
      </c>
      <c r="C6" s="26" t="s">
        <v>28</v>
      </c>
      <c r="D6" s="26" t="s">
        <v>29</v>
      </c>
      <c r="E6" s="27" t="s">
        <v>30</v>
      </c>
      <c r="F6" s="27" t="s">
        <v>31</v>
      </c>
      <c r="G6" s="27">
        <v>23</v>
      </c>
      <c r="H6" s="28">
        <v>11</v>
      </c>
      <c r="I6" s="27" t="s">
        <v>32</v>
      </c>
      <c r="J6" s="27">
        <v>12000</v>
      </c>
      <c r="K6" s="9"/>
      <c r="L6" s="42" t="s">
        <v>30</v>
      </c>
      <c r="M6" s="43">
        <f>COUNTIF(E:E,L6)</f>
        <v>3</v>
      </c>
      <c r="N6" s="43">
        <f>SUMIF(E:E,L6,J:J)</f>
        <v>26682</v>
      </c>
      <c r="O6" s="3"/>
      <c r="P6" s="44" t="s">
        <v>31</v>
      </c>
      <c r="Q6" s="67">
        <f>COUNTIF(F:F,P6)</f>
        <v>2</v>
      </c>
      <c r="R6" s="67">
        <f>SUMIF(F:F,P6,J:J)</f>
        <v>36000</v>
      </c>
      <c r="T6" s="43" t="s">
        <v>33</v>
      </c>
      <c r="U6" s="43">
        <v>0</v>
      </c>
      <c r="V6" s="43">
        <f>SUMPRODUCT((表1[列6]&gt;U6)*(表1[列6]&lt;=U7))</f>
        <v>7</v>
      </c>
      <c r="W6" s="52">
        <f>IFERROR(V6/$V$10,"")</f>
        <v>0.368421052631579</v>
      </c>
    </row>
    <row r="7" customHeight="1" spans="2:23">
      <c r="B7" s="25">
        <f>IF(表1[[#This Row],[列2]]="","",ROW()-5)</f>
        <v>2</v>
      </c>
      <c r="C7" s="26" t="s">
        <v>34</v>
      </c>
      <c r="D7" s="26" t="s">
        <v>35</v>
      </c>
      <c r="E7" s="27" t="s">
        <v>36</v>
      </c>
      <c r="F7" s="27" t="s">
        <v>31</v>
      </c>
      <c r="G7" s="27">
        <v>30</v>
      </c>
      <c r="H7" s="28">
        <v>1</v>
      </c>
      <c r="I7" s="27" t="s">
        <v>37</v>
      </c>
      <c r="J7" s="27">
        <v>24000</v>
      </c>
      <c r="K7" s="9"/>
      <c r="L7" s="45" t="s">
        <v>36</v>
      </c>
      <c r="M7" s="43">
        <f t="shared" ref="M7:M11" si="0">COUNTIF(E:E,L7)</f>
        <v>4</v>
      </c>
      <c r="N7" s="43">
        <f t="shared" ref="N7:N11" si="1">SUMIF(E:E,L7,J:J)</f>
        <v>42170</v>
      </c>
      <c r="O7" s="3"/>
      <c r="P7" s="46" t="s">
        <v>38</v>
      </c>
      <c r="Q7" s="67">
        <f t="shared" ref="Q7:Q8" si="2">COUNTIF(F:F,P7)</f>
        <v>5</v>
      </c>
      <c r="R7" s="67">
        <f t="shared" ref="R7:R8" si="3">SUMIF(F:F,P7,J:J)</f>
        <v>40758</v>
      </c>
      <c r="T7" s="43" t="s">
        <v>39</v>
      </c>
      <c r="U7" s="43">
        <v>30</v>
      </c>
      <c r="V7" s="43">
        <f>SUMPRODUCT((表1[列6]&gt;U7)*(表1[列6]&lt;=U8))</f>
        <v>6</v>
      </c>
      <c r="W7" s="52">
        <f t="shared" ref="W7:W9" si="4">IFERROR(V7/$V$10,"")</f>
        <v>0.315789473684211</v>
      </c>
    </row>
    <row r="8" customHeight="1" spans="2:23">
      <c r="B8" s="25">
        <f>IF(表1[[#This Row],[列2]]="","",ROW()-5)</f>
        <v>3</v>
      </c>
      <c r="C8" s="26" t="s">
        <v>40</v>
      </c>
      <c r="D8" s="26" t="s">
        <v>35</v>
      </c>
      <c r="E8" s="27" t="s">
        <v>41</v>
      </c>
      <c r="F8" s="27" t="s">
        <v>38</v>
      </c>
      <c r="G8" s="27">
        <v>38</v>
      </c>
      <c r="H8" s="28">
        <v>7</v>
      </c>
      <c r="I8" s="27" t="s">
        <v>42</v>
      </c>
      <c r="J8" s="27">
        <v>7576</v>
      </c>
      <c r="K8" s="9"/>
      <c r="L8" s="45" t="s">
        <v>41</v>
      </c>
      <c r="M8" s="43">
        <f t="shared" si="0"/>
        <v>5</v>
      </c>
      <c r="N8" s="43">
        <f t="shared" si="1"/>
        <v>40299</v>
      </c>
      <c r="O8" s="3"/>
      <c r="P8" s="46" t="s">
        <v>43</v>
      </c>
      <c r="Q8" s="67">
        <f t="shared" si="2"/>
        <v>12</v>
      </c>
      <c r="R8" s="67">
        <f t="shared" si="3"/>
        <v>87861</v>
      </c>
      <c r="T8" s="43" t="s">
        <v>44</v>
      </c>
      <c r="U8" s="43">
        <v>40</v>
      </c>
      <c r="V8" s="43">
        <f>SUMPRODUCT((表1[列6]&gt;U8)*(表1[列6]&lt;=U9))</f>
        <v>5</v>
      </c>
      <c r="W8" s="52">
        <f t="shared" si="4"/>
        <v>0.263157894736842</v>
      </c>
    </row>
    <row r="9" customHeight="1" spans="2:23">
      <c r="B9" s="25">
        <f>IF(表1[[#This Row],[列2]]="","",ROW()-5)</f>
        <v>4</v>
      </c>
      <c r="C9" s="26" t="s">
        <v>45</v>
      </c>
      <c r="D9" s="26" t="s">
        <v>29</v>
      </c>
      <c r="E9" s="27" t="s">
        <v>36</v>
      </c>
      <c r="F9" s="27" t="s">
        <v>43</v>
      </c>
      <c r="G9" s="27">
        <v>28</v>
      </c>
      <c r="H9" s="28">
        <v>6</v>
      </c>
      <c r="I9" s="27" t="s">
        <v>37</v>
      </c>
      <c r="J9" s="27">
        <v>4749</v>
      </c>
      <c r="K9" s="9"/>
      <c r="L9" s="45" t="s">
        <v>46</v>
      </c>
      <c r="M9" s="43">
        <f t="shared" si="0"/>
        <v>3</v>
      </c>
      <c r="N9" s="43">
        <f t="shared" si="1"/>
        <v>18896</v>
      </c>
      <c r="O9" s="3"/>
      <c r="P9" s="47" t="s">
        <v>47</v>
      </c>
      <c r="Q9" s="57">
        <f>SUM(Q6:Q8)</f>
        <v>19</v>
      </c>
      <c r="R9" s="57">
        <f>SUM(R6:R8)</f>
        <v>164619</v>
      </c>
      <c r="T9" s="43" t="s">
        <v>48</v>
      </c>
      <c r="U9" s="43">
        <v>50</v>
      </c>
      <c r="V9" s="43">
        <f>SUMPRODUCT((表1[列6]&gt;U9)*(表1[列6]&lt;150))</f>
        <v>1</v>
      </c>
      <c r="W9" s="52">
        <f t="shared" si="4"/>
        <v>0.0526315789473684</v>
      </c>
    </row>
    <row r="10" customHeight="1" spans="2:23">
      <c r="B10" s="25">
        <f>IF(表1[[#This Row],[列2]]="","",ROW()-5)</f>
        <v>5</v>
      </c>
      <c r="C10" s="26" t="s">
        <v>49</v>
      </c>
      <c r="D10" s="26" t="s">
        <v>29</v>
      </c>
      <c r="E10" s="27" t="s">
        <v>36</v>
      </c>
      <c r="F10" s="27" t="s">
        <v>43</v>
      </c>
      <c r="G10" s="27">
        <v>43</v>
      </c>
      <c r="H10" s="28">
        <v>7</v>
      </c>
      <c r="I10" s="27" t="s">
        <v>50</v>
      </c>
      <c r="J10" s="27">
        <v>5600</v>
      </c>
      <c r="K10" s="9"/>
      <c r="L10" s="45" t="s">
        <v>51</v>
      </c>
      <c r="M10" s="43">
        <f t="shared" si="0"/>
        <v>1</v>
      </c>
      <c r="N10" s="43">
        <f t="shared" si="1"/>
        <v>8639</v>
      </c>
      <c r="O10" s="3"/>
      <c r="P10" s="3"/>
      <c r="Q10" s="3"/>
      <c r="R10" s="3"/>
      <c r="T10" s="68" t="s">
        <v>47</v>
      </c>
      <c r="U10" s="48"/>
      <c r="V10" s="69">
        <f>SUM(V6:V9)</f>
        <v>19</v>
      </c>
      <c r="W10" s="70" t="s">
        <v>52</v>
      </c>
    </row>
    <row r="11" customHeight="1" spans="2:18">
      <c r="B11" s="25">
        <f>IF(表1[[#This Row],[列2]]="","",ROW()-5)</f>
        <v>6</v>
      </c>
      <c r="C11" s="26" t="s">
        <v>53</v>
      </c>
      <c r="D11" s="26" t="s">
        <v>35</v>
      </c>
      <c r="E11" s="27" t="s">
        <v>51</v>
      </c>
      <c r="F11" s="27" t="s">
        <v>38</v>
      </c>
      <c r="G11" s="27">
        <v>25</v>
      </c>
      <c r="H11" s="28">
        <v>10</v>
      </c>
      <c r="I11" s="27" t="s">
        <v>50</v>
      </c>
      <c r="J11" s="27">
        <v>8639</v>
      </c>
      <c r="K11" s="9"/>
      <c r="L11" s="45" t="s">
        <v>54</v>
      </c>
      <c r="M11" s="43">
        <f t="shared" si="0"/>
        <v>3</v>
      </c>
      <c r="N11" s="43">
        <f t="shared" si="1"/>
        <v>27933</v>
      </c>
      <c r="O11" s="3"/>
      <c r="P11" s="3"/>
      <c r="Q11" s="3"/>
      <c r="R11" s="3"/>
    </row>
    <row r="12" customHeight="1" spans="2:18">
      <c r="B12" s="25">
        <f>IF(表1[[#This Row],[列2]]="","",ROW()-5)</f>
        <v>7</v>
      </c>
      <c r="C12" s="26" t="s">
        <v>55</v>
      </c>
      <c r="D12" s="26" t="s">
        <v>29</v>
      </c>
      <c r="E12" s="27" t="s">
        <v>54</v>
      </c>
      <c r="F12" s="27" t="s">
        <v>43</v>
      </c>
      <c r="G12" s="27">
        <v>37</v>
      </c>
      <c r="H12" s="28">
        <v>5</v>
      </c>
      <c r="I12" s="27" t="s">
        <v>42</v>
      </c>
      <c r="J12" s="27">
        <v>6500</v>
      </c>
      <c r="L12" s="48" t="s">
        <v>47</v>
      </c>
      <c r="M12" s="49">
        <f>SUM(M6:M11)</f>
        <v>19</v>
      </c>
      <c r="N12" s="49">
        <f>SUM(N6:N11)</f>
        <v>164619</v>
      </c>
      <c r="O12" s="3"/>
      <c r="P12" s="3"/>
      <c r="Q12" s="3"/>
      <c r="R12" s="3"/>
    </row>
    <row r="13" customHeight="1" spans="2:11">
      <c r="B13" s="25">
        <f>IF(表1[[#This Row],[列2]]="","",ROW()-5)</f>
        <v>8</v>
      </c>
      <c r="C13" s="26" t="s">
        <v>56</v>
      </c>
      <c r="D13" s="27" t="s">
        <v>29</v>
      </c>
      <c r="E13" s="27" t="s">
        <v>41</v>
      </c>
      <c r="F13" s="27" t="s">
        <v>38</v>
      </c>
      <c r="G13" s="27">
        <v>24</v>
      </c>
      <c r="H13" s="28">
        <v>9</v>
      </c>
      <c r="I13" s="27" t="s">
        <v>50</v>
      </c>
      <c r="J13" s="27">
        <v>9090</v>
      </c>
      <c r="K13" s="3"/>
    </row>
    <row r="14" customHeight="1" spans="2:23">
      <c r="B14" s="25">
        <f>IF(表1[[#This Row],[列2]]="","",ROW()-5)</f>
        <v>9</v>
      </c>
      <c r="C14" s="26" t="s">
        <v>57</v>
      </c>
      <c r="D14" s="27" t="s">
        <v>35</v>
      </c>
      <c r="E14" s="27" t="s">
        <v>41</v>
      </c>
      <c r="F14" s="27" t="s">
        <v>43</v>
      </c>
      <c r="G14" s="27">
        <v>43</v>
      </c>
      <c r="H14" s="28">
        <v>2</v>
      </c>
      <c r="I14" s="27" t="s">
        <v>50</v>
      </c>
      <c r="J14" s="27">
        <v>6083</v>
      </c>
      <c r="K14" s="3"/>
      <c r="L14" s="50" t="s">
        <v>58</v>
      </c>
      <c r="M14" s="50"/>
      <c r="N14" s="50"/>
      <c r="O14" s="3"/>
      <c r="P14" s="51" t="s">
        <v>59</v>
      </c>
      <c r="Q14" s="51"/>
      <c r="R14" s="51"/>
      <c r="T14" s="50" t="s">
        <v>60</v>
      </c>
      <c r="U14" s="50"/>
      <c r="V14" s="50"/>
      <c r="W14" s="50"/>
    </row>
    <row r="15" customHeight="1" spans="1:23">
      <c r="A15" s="9"/>
      <c r="B15" s="25">
        <f>IF(表1[[#This Row],[列2]]="","",ROW()-5)</f>
        <v>10</v>
      </c>
      <c r="C15" s="26" t="s">
        <v>61</v>
      </c>
      <c r="D15" s="27" t="s">
        <v>35</v>
      </c>
      <c r="E15" s="27" t="s">
        <v>46</v>
      </c>
      <c r="F15" s="27" t="s">
        <v>43</v>
      </c>
      <c r="G15" s="27">
        <v>36</v>
      </c>
      <c r="H15" s="28">
        <v>8</v>
      </c>
      <c r="I15" s="27" t="s">
        <v>37</v>
      </c>
      <c r="J15" s="27">
        <v>6181</v>
      </c>
      <c r="K15" s="3"/>
      <c r="L15" s="39" t="s">
        <v>15</v>
      </c>
      <c r="M15" s="39" t="s">
        <v>14</v>
      </c>
      <c r="N15" s="39" t="s">
        <v>17</v>
      </c>
      <c r="O15" s="3"/>
      <c r="P15" s="41" t="s">
        <v>7</v>
      </c>
      <c r="Q15" s="40" t="s">
        <v>14</v>
      </c>
      <c r="R15" s="41" t="s">
        <v>17</v>
      </c>
      <c r="T15" s="39" t="s">
        <v>15</v>
      </c>
      <c r="U15" s="39" t="s">
        <v>16</v>
      </c>
      <c r="V15" s="39" t="s">
        <v>14</v>
      </c>
      <c r="W15" s="63" t="s">
        <v>17</v>
      </c>
    </row>
    <row r="16" customHeight="1" spans="2:23">
      <c r="B16" s="25">
        <f>IF(表1[[#This Row],[列2]]="","",ROW()-5)</f>
        <v>11</v>
      </c>
      <c r="C16" s="26" t="s">
        <v>62</v>
      </c>
      <c r="D16" s="29" t="s">
        <v>29</v>
      </c>
      <c r="E16" s="29" t="s">
        <v>30</v>
      </c>
      <c r="F16" s="29" t="s">
        <v>43</v>
      </c>
      <c r="G16" s="27">
        <v>40</v>
      </c>
      <c r="H16" s="28">
        <v>0.5</v>
      </c>
      <c r="I16" s="29" t="s">
        <v>42</v>
      </c>
      <c r="J16" s="27">
        <v>5982</v>
      </c>
      <c r="K16" s="3"/>
      <c r="L16" s="42" t="s">
        <v>32</v>
      </c>
      <c r="M16" s="43">
        <f>COUNTIF(I:I,L16)</f>
        <v>1</v>
      </c>
      <c r="N16" s="52">
        <f>IFERROR(M16/$M$20,"")</f>
        <v>0.0526315789473684</v>
      </c>
      <c r="O16" s="3"/>
      <c r="P16" s="53" t="s">
        <v>29</v>
      </c>
      <c r="Q16" s="67">
        <f>COUNTIF(D:D,P16)</f>
        <v>11</v>
      </c>
      <c r="R16" s="71">
        <f>IFERROR(Q16/$Q$18,"")</f>
        <v>0.578947368421053</v>
      </c>
      <c r="T16" s="72" t="s">
        <v>63</v>
      </c>
      <c r="U16" s="72">
        <v>0</v>
      </c>
      <c r="V16" s="43">
        <f>SUMPRODUCT((表1[列7]&gt;U16)*(表1[列7]&lt;=U17))</f>
        <v>3</v>
      </c>
      <c r="W16" s="52">
        <f>IFERROR(V16/$V$20,"")</f>
        <v>0.157894736842105</v>
      </c>
    </row>
    <row r="17" customHeight="1" spans="2:23">
      <c r="B17" s="25">
        <f>IF(表1[[#This Row],[列2]]="","",ROW()-5)</f>
        <v>12</v>
      </c>
      <c r="C17" s="26" t="s">
        <v>64</v>
      </c>
      <c r="D17" s="29" t="s">
        <v>29</v>
      </c>
      <c r="E17" s="29" t="s">
        <v>46</v>
      </c>
      <c r="F17" s="29" t="s">
        <v>43</v>
      </c>
      <c r="G17" s="27">
        <v>43</v>
      </c>
      <c r="H17" s="28">
        <v>5</v>
      </c>
      <c r="I17" s="29" t="s">
        <v>50</v>
      </c>
      <c r="J17" s="27">
        <v>8018</v>
      </c>
      <c r="K17" s="3"/>
      <c r="L17" s="54" t="s">
        <v>37</v>
      </c>
      <c r="M17" s="43">
        <f t="shared" ref="M17:M19" si="5">COUNTIF(I:I,L17)</f>
        <v>3</v>
      </c>
      <c r="N17" s="52">
        <f t="shared" ref="N17:N19" si="6">IFERROR(M17/$M$20,"")</f>
        <v>0.157894736842105</v>
      </c>
      <c r="O17" s="3"/>
      <c r="P17" s="55" t="s">
        <v>35</v>
      </c>
      <c r="Q17" s="67">
        <f>COUNTIF(D:D,P17)</f>
        <v>8</v>
      </c>
      <c r="R17" s="71">
        <f>IFERROR(Q17/$Q$18,"")</f>
        <v>0.421052631578947</v>
      </c>
      <c r="T17" s="43" t="s">
        <v>65</v>
      </c>
      <c r="U17" s="43">
        <v>1</v>
      </c>
      <c r="V17" s="43">
        <f>SUMPRODUCT((表1[列7]&gt;U17)*(表1[列7]&lt;=U18))</f>
        <v>6</v>
      </c>
      <c r="W17" s="52">
        <f t="shared" ref="W17:W19" si="7">IFERROR(V17/$V$20,"")</f>
        <v>0.315789473684211</v>
      </c>
    </row>
    <row r="18" customHeight="1" spans="2:33">
      <c r="B18" s="25">
        <f>IF(表1[[#This Row],[列2]]="","",ROW()-5)</f>
        <v>13</v>
      </c>
      <c r="C18" s="26" t="s">
        <v>66</v>
      </c>
      <c r="D18" s="29" t="s">
        <v>29</v>
      </c>
      <c r="E18" s="29" t="s">
        <v>46</v>
      </c>
      <c r="F18" s="29" t="s">
        <v>43</v>
      </c>
      <c r="G18" s="27">
        <v>52</v>
      </c>
      <c r="H18" s="28">
        <v>2</v>
      </c>
      <c r="I18" s="29" t="s">
        <v>50</v>
      </c>
      <c r="J18" s="27">
        <v>4697</v>
      </c>
      <c r="K18" s="3"/>
      <c r="L18" s="54" t="s">
        <v>50</v>
      </c>
      <c r="M18" s="43">
        <f t="shared" si="5"/>
        <v>9</v>
      </c>
      <c r="N18" s="52">
        <f t="shared" si="6"/>
        <v>0.473684210526316</v>
      </c>
      <c r="O18" s="3"/>
      <c r="P18" s="47" t="s">
        <v>47</v>
      </c>
      <c r="Q18" s="57">
        <f>SUM(Q16:Q17)</f>
        <v>19</v>
      </c>
      <c r="R18" s="58" t="s">
        <v>52</v>
      </c>
      <c r="T18" s="43" t="s">
        <v>67</v>
      </c>
      <c r="U18" s="43">
        <v>5</v>
      </c>
      <c r="V18" s="43">
        <f>SUMPRODUCT((表1[列7]&gt;U18)*(表1[列7]&lt;=U19))</f>
        <v>8</v>
      </c>
      <c r="W18" s="52">
        <f t="shared" si="7"/>
        <v>0.421052631578947</v>
      </c>
      <c r="AB18" s="75"/>
      <c r="AG18" s="75"/>
    </row>
    <row r="19" customHeight="1" spans="2:33">
      <c r="B19" s="25">
        <f>IF(表1[[#This Row],[列2]]="","",ROW()-5)</f>
        <v>14</v>
      </c>
      <c r="C19" s="26" t="s">
        <v>68</v>
      </c>
      <c r="D19" s="29" t="s">
        <v>35</v>
      </c>
      <c r="E19" s="29" t="s">
        <v>54</v>
      </c>
      <c r="F19" s="29" t="s">
        <v>43</v>
      </c>
      <c r="G19" s="27">
        <v>41</v>
      </c>
      <c r="H19" s="28">
        <v>6</v>
      </c>
      <c r="I19" s="29" t="s">
        <v>42</v>
      </c>
      <c r="J19" s="27">
        <v>12480</v>
      </c>
      <c r="K19" s="3"/>
      <c r="L19" s="54" t="s">
        <v>42</v>
      </c>
      <c r="M19" s="43">
        <f t="shared" si="5"/>
        <v>6</v>
      </c>
      <c r="N19" s="52">
        <f t="shared" si="6"/>
        <v>0.315789473684211</v>
      </c>
      <c r="O19" s="3"/>
      <c r="T19" s="43" t="s">
        <v>69</v>
      </c>
      <c r="U19" s="43">
        <v>10</v>
      </c>
      <c r="V19" s="43">
        <f>SUMPRODUCT((表1[列7]&gt;U19)*(表1[列7]&lt;=100))</f>
        <v>2</v>
      </c>
      <c r="W19" s="52">
        <f t="shared" si="7"/>
        <v>0.105263157894737</v>
      </c>
      <c r="AB19" s="76"/>
      <c r="AG19" s="76"/>
    </row>
    <row r="20" customHeight="1" spans="2:36">
      <c r="B20" s="25">
        <f>IF(表1[[#This Row],[列2]]="","",ROW()-5)</f>
        <v>15</v>
      </c>
      <c r="C20" s="26" t="s">
        <v>70</v>
      </c>
      <c r="D20" s="29" t="s">
        <v>29</v>
      </c>
      <c r="E20" s="29" t="s">
        <v>30</v>
      </c>
      <c r="F20" s="29" t="s">
        <v>43</v>
      </c>
      <c r="G20" s="27">
        <v>28</v>
      </c>
      <c r="H20" s="28">
        <v>2</v>
      </c>
      <c r="I20" s="29" t="s">
        <v>42</v>
      </c>
      <c r="J20" s="27">
        <v>8700</v>
      </c>
      <c r="L20" s="56" t="s">
        <v>47</v>
      </c>
      <c r="M20" s="57">
        <f>SUM(M16:M19)</f>
        <v>19</v>
      </c>
      <c r="N20" s="58" t="s">
        <v>52</v>
      </c>
      <c r="T20" s="48" t="s">
        <v>47</v>
      </c>
      <c r="U20" s="69"/>
      <c r="V20" s="69">
        <f>SUM(V16:V19)</f>
        <v>19</v>
      </c>
      <c r="W20" s="70" t="s">
        <v>52</v>
      </c>
      <c r="AA20" s="73"/>
      <c r="AB20" s="9"/>
      <c r="AG20" s="9"/>
      <c r="AH20" s="9"/>
      <c r="AI20" s="9"/>
      <c r="AJ20" s="9"/>
    </row>
    <row r="21" customHeight="1" spans="2:36">
      <c r="B21" s="25">
        <f>IF(表1[[#This Row],[列2]]="","",ROW()-5)</f>
        <v>16</v>
      </c>
      <c r="C21" s="26" t="s">
        <v>71</v>
      </c>
      <c r="D21" s="29" t="s">
        <v>29</v>
      </c>
      <c r="E21" s="29" t="s">
        <v>41</v>
      </c>
      <c r="F21" s="29" t="s">
        <v>43</v>
      </c>
      <c r="G21" s="27">
        <v>36</v>
      </c>
      <c r="H21" s="28">
        <v>8</v>
      </c>
      <c r="I21" s="29" t="s">
        <v>50</v>
      </c>
      <c r="J21" s="27">
        <v>11050</v>
      </c>
      <c r="AA21" s="73"/>
      <c r="AB21" s="9"/>
      <c r="AG21" s="9"/>
      <c r="AH21" s="9"/>
      <c r="AI21" s="9"/>
      <c r="AJ21" s="9"/>
    </row>
    <row r="22" customHeight="1" spans="2:36">
      <c r="B22" s="25">
        <f>IF(表1[[#This Row],[列2]]="","",ROW()-5)</f>
        <v>17</v>
      </c>
      <c r="C22" s="26" t="s">
        <v>72</v>
      </c>
      <c r="D22" s="29" t="s">
        <v>35</v>
      </c>
      <c r="E22" s="29" t="s">
        <v>54</v>
      </c>
      <c r="F22" s="29" t="s">
        <v>38</v>
      </c>
      <c r="G22" s="27">
        <v>35</v>
      </c>
      <c r="H22" s="28">
        <v>12</v>
      </c>
      <c r="I22" s="29" t="s">
        <v>50</v>
      </c>
      <c r="J22" s="27">
        <v>8953</v>
      </c>
      <c r="AA22" s="73"/>
      <c r="AB22" s="9"/>
      <c r="AG22" s="9"/>
      <c r="AH22" s="9"/>
      <c r="AI22" s="9"/>
      <c r="AJ22" s="9"/>
    </row>
    <row r="23" customHeight="1" spans="2:36">
      <c r="B23" s="25">
        <f>IF(表1[[#This Row],[列2]]="","",ROW()-5)</f>
        <v>18</v>
      </c>
      <c r="C23" s="26" t="s">
        <v>73</v>
      </c>
      <c r="D23" s="29" t="s">
        <v>35</v>
      </c>
      <c r="E23" s="29" t="s">
        <v>36</v>
      </c>
      <c r="F23" s="29" t="s">
        <v>43</v>
      </c>
      <c r="G23" s="27">
        <v>42</v>
      </c>
      <c r="H23" s="28">
        <v>4</v>
      </c>
      <c r="I23" s="29" t="s">
        <v>42</v>
      </c>
      <c r="J23" s="27">
        <v>7821</v>
      </c>
      <c r="AA23" s="73"/>
      <c r="AB23" s="9"/>
      <c r="AG23" s="9"/>
      <c r="AH23" s="9"/>
      <c r="AI23" s="9"/>
      <c r="AJ23" s="9"/>
    </row>
    <row r="24" customHeight="1" spans="2:36">
      <c r="B24" s="30">
        <f>IF(表1[[#This Row],[列2]]="","",ROW()-5)</f>
        <v>19</v>
      </c>
      <c r="C24" s="26" t="s">
        <v>74</v>
      </c>
      <c r="D24" s="31" t="s">
        <v>29</v>
      </c>
      <c r="E24" s="32" t="s">
        <v>41</v>
      </c>
      <c r="F24" s="32" t="s">
        <v>38</v>
      </c>
      <c r="G24" s="32">
        <v>21</v>
      </c>
      <c r="H24" s="33">
        <v>1</v>
      </c>
      <c r="I24" s="59" t="s">
        <v>50</v>
      </c>
      <c r="J24" s="60">
        <v>6500</v>
      </c>
      <c r="AA24" s="73"/>
      <c r="AB24" s="9"/>
      <c r="AG24" s="9"/>
      <c r="AH24" s="9"/>
      <c r="AI24" s="9"/>
      <c r="AJ24" s="9"/>
    </row>
    <row r="25" customHeight="1" spans="23:33">
      <c r="W25" s="3"/>
      <c r="X25" s="73"/>
      <c r="Y25" s="9"/>
      <c r="Z25" s="9"/>
      <c r="AA25" s="8"/>
      <c r="AB25" s="9"/>
      <c r="AC25" s="10"/>
      <c r="AD25" s="9"/>
      <c r="AE25" s="9"/>
      <c r="AF25" s="9"/>
      <c r="AG25" s="9"/>
    </row>
    <row r="26" customHeight="1" spans="23:33">
      <c r="W26" s="3"/>
      <c r="X26" s="73"/>
      <c r="Y26" s="9"/>
      <c r="Z26" s="9"/>
      <c r="AA26" s="8"/>
      <c r="AB26" s="9"/>
      <c r="AC26" s="10"/>
      <c r="AD26" s="9"/>
      <c r="AE26" s="9"/>
      <c r="AF26" s="9"/>
      <c r="AG26" s="9"/>
    </row>
    <row r="27" customHeight="1" spans="24:36">
      <c r="X27" s="74"/>
      <c r="Y27" s="77"/>
      <c r="Z27" s="77"/>
      <c r="AA27" s="77"/>
      <c r="AB27" s="9"/>
      <c r="AC27" s="9"/>
      <c r="AD27" s="8"/>
      <c r="AE27" s="9"/>
      <c r="AF27" s="10"/>
      <c r="AG27" s="9"/>
      <c r="AH27" s="9"/>
      <c r="AI27" s="9"/>
      <c r="AJ27" s="9"/>
    </row>
    <row r="28" customHeight="1" spans="25:34">
      <c r="Y28" s="78"/>
      <c r="Z28" s="77"/>
      <c r="AA28" s="77"/>
      <c r="AB28" s="9"/>
      <c r="AF28" s="9"/>
      <c r="AG28" s="9"/>
      <c r="AH28" s="9"/>
    </row>
    <row r="29" customHeight="1" spans="25:34">
      <c r="Y29" s="78"/>
      <c r="Z29" s="77"/>
      <c r="AA29" s="77"/>
      <c r="AB29" s="9"/>
      <c r="AF29" s="9"/>
      <c r="AG29" s="9"/>
      <c r="AH29" s="9"/>
    </row>
    <row r="30" customHeight="1" spans="25:35">
      <c r="Y30" s="78"/>
      <c r="Z30" s="77"/>
      <c r="AA30" s="77"/>
      <c r="AB30" s="9"/>
      <c r="AF30" s="9"/>
      <c r="AG30" s="9"/>
      <c r="AH30" s="9"/>
      <c r="AI30" s="9"/>
    </row>
    <row r="31" customHeight="1" spans="25:34">
      <c r="Y31" s="78"/>
      <c r="Z31" s="77"/>
      <c r="AA31" s="77"/>
      <c r="AB31" s="9"/>
      <c r="AF31" s="9"/>
      <c r="AG31" s="9"/>
      <c r="AH31" s="9"/>
    </row>
    <row r="32" customHeight="1" spans="25:34">
      <c r="Y32" s="78"/>
      <c r="Z32" s="77"/>
      <c r="AA32" s="77"/>
      <c r="AB32" s="9"/>
      <c r="AF32" s="9"/>
      <c r="AG32" s="9"/>
      <c r="AH32" s="9"/>
    </row>
    <row r="33" customHeight="1" spans="25:34">
      <c r="Y33" s="78"/>
      <c r="Z33" s="77"/>
      <c r="AA33" s="77"/>
      <c r="AB33" s="9"/>
      <c r="AF33" s="9"/>
      <c r="AG33" s="9"/>
      <c r="AH33" s="9"/>
    </row>
    <row r="34" customHeight="1" spans="25:34">
      <c r="Y34" s="78"/>
      <c r="Z34" s="77"/>
      <c r="AA34" s="77"/>
      <c r="AB34" s="9"/>
      <c r="AC34" s="79"/>
      <c r="AD34" s="79"/>
      <c r="AE34" s="79"/>
      <c r="AF34" s="9"/>
      <c r="AG34" s="9"/>
      <c r="AH34" s="9"/>
    </row>
  </sheetData>
  <sheetProtection selectLockedCells="1"/>
  <mergeCells count="7">
    <mergeCell ref="B3:J3"/>
    <mergeCell ref="L3:N3"/>
    <mergeCell ref="P3:R3"/>
    <mergeCell ref="T3:W3"/>
    <mergeCell ref="L14:N14"/>
    <mergeCell ref="P14:R14"/>
    <mergeCell ref="T14:W14"/>
  </mergeCells>
  <dataValidations count="3">
    <dataValidation type="list" allowBlank="1" showInputMessage="1" showErrorMessage="1" sqref="I4 I1:I2 I6:I1048576">
      <formula1>$L$16:$L$19</formula1>
    </dataValidation>
    <dataValidation type="list" allowBlank="1" showInputMessage="1" showErrorMessage="1" sqref="E4 E1:E2 E6:E1048576">
      <formula1>$L$6:$L$11</formula1>
    </dataValidation>
    <dataValidation type="list" allowBlank="1" showInputMessage="1" showErrorMessage="1" sqref="F4 F1:F2 F6:F1048576">
      <formula1>$P$6:$P$8</formula1>
    </dataValidation>
  </dataValidations>
  <pageMargins left="0.7" right="0.7" top="0.75" bottom="0.75" header="0.3" footer="0.3"/>
  <pageSetup paperSize="9" orientation="portrait"/>
  <headerFooter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視覺化面板（顯示區）</vt:lpstr>
      <vt:lpstr>資料來源（編輯區）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2020-04-06T09:21:00Z</dcterms:created>
  <cp:lastPrinted>2021-05-18T22:43:00Z</cp:lastPrinted>
  <dcterms:modified xsi:type="dcterms:W3CDTF">2023-02-01T09:48:34Z</dcterms:modified>
</cp:coreProperties>
</file>