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人力成本分析表" sheetId="1" r:id="rId1"/>
  </sheets>
  <calcPr calcId="144525"/>
</workbook>
</file>

<file path=xl/sharedStrings.xml><?xml version="1.0" encoding="utf-8"?>
<sst xmlns="http://schemas.openxmlformats.org/spreadsheetml/2006/main" count="27" uniqueCount="25">
  <si>
    <t>人力成本分析表</t>
  </si>
  <si>
    <t>平均人數</t>
  </si>
  <si>
    <t>收入金額</t>
  </si>
  <si>
    <t>人力支出金額</t>
  </si>
  <si>
    <t>人力成本佔比</t>
  </si>
  <si>
    <t xml:space="preserve">財務資料匯總 </t>
  </si>
  <si>
    <t>月份</t>
  </si>
  <si>
    <t>員工數</t>
  </si>
  <si>
    <t>社保支出</t>
  </si>
  <si>
    <t>福利費支出</t>
  </si>
  <si>
    <t>月工資支出（不含社保、福利費）</t>
  </si>
  <si>
    <t>人力成本支出合計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</si>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</sst>
</file>

<file path=xl/styles.xml><?xml version="1.0" encoding="utf-8"?>
<styleSheet xmlns="http://schemas.openxmlformats.org/spreadsheetml/2006/main">
  <numFmts count="6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_ ;_ * \-#,##0_ ;_ * &quot;-&quot;_ ;_ @_ "/>
    <numFmt numFmtId="180" formatCode="#,##0_);[Red]\(#,##0\)"/>
    <numFmt numFmtId="181" formatCode="#,##0.00_);[Red]\(#,##0.00\)"/>
  </numFmts>
  <fonts count="30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2"/>
      <color theme="1" tint="0.15"/>
      <name val="微软雅黑"/>
      <charset val="134"/>
    </font>
    <font>
      <b/>
      <sz val="28"/>
      <color theme="1" tint="0.15"/>
      <name val="微软雅黑"/>
      <charset val="134"/>
    </font>
    <font>
      <sz val="12"/>
      <color theme="1" tint="0.15"/>
      <name val="微软雅黑"/>
      <charset val="134"/>
    </font>
    <font>
      <sz val="14"/>
      <color theme="0"/>
      <name val="Arial Black"/>
      <charset val="134"/>
    </font>
    <font>
      <sz val="12"/>
      <color theme="0"/>
      <name val="微软雅黑"/>
      <charset val="134"/>
    </font>
    <font>
      <sz val="11"/>
      <color theme="1" tint="0.35"/>
      <name val="微软雅黑"/>
      <charset val="134"/>
    </font>
    <font>
      <b/>
      <sz val="14"/>
      <color theme="1"/>
      <name val="微软雅黑"/>
      <charset val="134"/>
    </font>
    <font>
      <b/>
      <sz val="12"/>
      <color theme="0"/>
      <name val="微软雅黑"/>
      <charset val="134"/>
    </font>
    <font>
      <sz val="12"/>
      <color theme="1" tint="0.05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180" fontId="5" fillId="3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81" fontId="5" fillId="3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9" fontId="5" fillId="3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CB6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人力成本分析表!$P$14</c:f>
              <c:strCache>
                <c:ptCount val="1"/>
                <c:pt idx="0">
                  <c:v>人力成本支出合計</c:v>
                </c:pt>
              </c:strCache>
            </c:strRef>
          </c:tx>
          <c:spPr>
            <a:solidFill>
              <a:srgbClr val="7CB6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人力成本分析表!$J$15:$J$26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人力成本分析表!$P$15:$P$26</c:f>
              <c:numCache>
                <c:formatCode>_ * #,##0.00_ ;_ * \-#,##0.00_ ;_ * "-"??_ ;_ @_ </c:formatCode>
                <c:ptCount val="12"/>
                <c:pt idx="0">
                  <c:v>45</c:v>
                </c:pt>
                <c:pt idx="1">
                  <c:v>49</c:v>
                </c:pt>
                <c:pt idx="2">
                  <c:v>41</c:v>
                </c:pt>
                <c:pt idx="3">
                  <c:v>46</c:v>
                </c:pt>
                <c:pt idx="4">
                  <c:v>43</c:v>
                </c:pt>
                <c:pt idx="5">
                  <c:v>56</c:v>
                </c:pt>
                <c:pt idx="6">
                  <c:v>50</c:v>
                </c:pt>
                <c:pt idx="7">
                  <c:v>50</c:v>
                </c:pt>
                <c:pt idx="8">
                  <c:v>37</c:v>
                </c:pt>
                <c:pt idx="9">
                  <c:v>44</c:v>
                </c:pt>
                <c:pt idx="10">
                  <c:v>54</c:v>
                </c:pt>
                <c:pt idx="11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3024376"/>
        <c:axId val="257179609"/>
      </c:barChart>
      <c:lineChart>
        <c:grouping val="standard"/>
        <c:varyColors val="0"/>
        <c:ser>
          <c:idx val="1"/>
          <c:order val="1"/>
          <c:tx>
            <c:strRef>
              <c:f>人力成本分析表!$Q$14</c:f>
              <c:strCache>
                <c:ptCount val="1"/>
                <c:pt idx="0">
                  <c:v>人力成本佔比</c:v>
                </c:pt>
              </c:strCache>
            </c:strRef>
          </c:tx>
          <c:spPr>
            <a:ln w="31750" cap="rnd">
              <a:solidFill>
                <a:schemeClr val="accent4">
                  <a:lumMod val="75000"/>
                  <a:alpha val="91000"/>
                </a:schemeClr>
              </a:solidFill>
              <a:round/>
              <a:headEnd type="oval"/>
              <a:tailEnd type="oval"/>
            </a:ln>
            <a:effectLst/>
            <a:sp3d contourW="31750"/>
          </c:spPr>
          <c:marker>
            <c:symbol val="none"/>
          </c:marker>
          <c:dLbls>
            <c:delete val="1"/>
          </c:dLbls>
          <c:cat>
            <c:strRef>
              <c:f>人力成本分析表!$J$15:$J$27</c:f>
              <c:strCache>
                <c:ptCount val="13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  <c:pt idx="12">
                  <c:v>合計</c:v>
                </c:pt>
              </c:strCache>
            </c:strRef>
          </c:cat>
          <c:val>
            <c:numRef>
              <c:f>人力成本分析表!$Q$15:$Q$27</c:f>
              <c:numCache>
                <c:formatCode>0%</c:formatCode>
                <c:ptCount val="13"/>
                <c:pt idx="0">
                  <c:v>0.15</c:v>
                </c:pt>
                <c:pt idx="1">
                  <c:v>0.222727272727273</c:v>
                </c:pt>
                <c:pt idx="2">
                  <c:v>0.25625</c:v>
                </c:pt>
                <c:pt idx="3">
                  <c:v>0.219047619047619</c:v>
                </c:pt>
                <c:pt idx="4">
                  <c:v>0.215</c:v>
                </c:pt>
                <c:pt idx="5">
                  <c:v>0.233333333333333</c:v>
                </c:pt>
                <c:pt idx="6">
                  <c:v>0.192307692307692</c:v>
                </c:pt>
                <c:pt idx="7">
                  <c:v>0.185185185185185</c:v>
                </c:pt>
                <c:pt idx="8">
                  <c:v>0.246666666666667</c:v>
                </c:pt>
                <c:pt idx="9">
                  <c:v>0.125714285714286</c:v>
                </c:pt>
                <c:pt idx="10">
                  <c:v>0.245454545454545</c:v>
                </c:pt>
                <c:pt idx="11">
                  <c:v>0.45</c:v>
                </c:pt>
                <c:pt idx="12">
                  <c:v>0.210740740740741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680747220"/>
        <c:axId val="843784828"/>
      </c:lineChart>
      <c:catAx>
        <c:axId val="7830243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57179609"/>
        <c:crosses val="autoZero"/>
        <c:auto val="1"/>
        <c:lblAlgn val="ctr"/>
        <c:lblOffset val="100"/>
        <c:noMultiLvlLbl val="0"/>
      </c:catAx>
      <c:valAx>
        <c:axId val="257179609"/>
        <c:scaling>
          <c:orientation val="minMax"/>
        </c:scaling>
        <c:delete val="0"/>
        <c:axPos val="l"/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83024376"/>
        <c:crosses val="autoZero"/>
        <c:crossBetween val="between"/>
        <c:majorUnit val="40"/>
      </c:valAx>
      <c:catAx>
        <c:axId val="680747220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3784828"/>
        <c:crosses val="autoZero"/>
        <c:auto val="1"/>
        <c:lblAlgn val="ctr"/>
        <c:lblOffset val="100"/>
        <c:noMultiLvlLbl val="0"/>
      </c:catAx>
      <c:valAx>
        <c:axId val="84378482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0747220"/>
        <c:crosses val="max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120285994673"/>
          <c:y val="0.841442072103605"/>
          <c:w val="0.629258376559652"/>
          <c:h val="0.1165558277913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014933213267297"/>
          <c:y val="0.019810152703260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496773225273901"/>
          <c:y val="0.204292199752373"/>
          <c:w val="0.894041722947621"/>
          <c:h val="0.609327280231118"/>
        </c:manualLayout>
      </c:layout>
      <c:lineChart>
        <c:grouping val="standard"/>
        <c:varyColors val="0"/>
        <c:ser>
          <c:idx val="0"/>
          <c:order val="0"/>
          <c:tx>
            <c:strRef>
              <c:f>人力成本分析表!$M$14</c:f>
              <c:strCache>
                <c:ptCount val="1"/>
                <c:pt idx="0">
                  <c:v>社保支出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  <a:headEnd type="oval"/>
              <a:tailEnd type="oval"/>
            </a:ln>
            <a:effectLst/>
            <a:sp3d contourW="28575"/>
          </c:spPr>
          <c:marker>
            <c:symbol val="none"/>
          </c:marker>
          <c:dLbls>
            <c:dLbl>
              <c:idx val="1"/>
              <c:layout>
                <c:manualLayout>
                  <c:x val="-0.00180099054479964"/>
                  <c:y val="-0.247626908790755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0540297163439892"/>
                  <c:y val="-0.24267437061494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00720396217919856"/>
                  <c:y val="-0.208006603384234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00360198108959928"/>
                  <c:y val="-0.23276929426331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126069338135975"/>
                  <c:y val="-0.24267437061494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0108059432687978"/>
                  <c:y val="-0.24267437061494"/>
                </c:manualLayout>
              </c:layout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人力成本分析表!$J$15:$J$26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人力成本分析表!$M$15:$M$26</c:f>
              <c:numCache>
                <c:formatCode>_ * #,##0.00_ ;_ * \-#,##0.00_ ;_ * "-"??_ ;_ @_ 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9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11</c:v>
                </c:pt>
                <c:pt idx="7">
                  <c:v>12</c:v>
                </c:pt>
                <c:pt idx="8">
                  <c:v>8</c:v>
                </c:pt>
                <c:pt idx="9">
                  <c:v>9</c:v>
                </c:pt>
                <c:pt idx="10">
                  <c:v>15</c:v>
                </c:pt>
                <c:pt idx="11">
                  <c:v>12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1"/>
        <c:axId val="946322634"/>
        <c:axId val="814733374"/>
      </c:lineChart>
      <c:catAx>
        <c:axId val="94632263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814733374"/>
        <c:crosses val="autoZero"/>
        <c:auto val="1"/>
        <c:lblAlgn val="ctr"/>
        <c:lblOffset val="100"/>
        <c:noMultiLvlLbl val="0"/>
      </c:catAx>
      <c:valAx>
        <c:axId val="814733374"/>
        <c:scaling>
          <c:orientation val="minMax"/>
        </c:scaling>
        <c:delete val="1"/>
        <c:axPos val="l"/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4632263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0117427075542259"/>
          <c:y val="0.034869240348692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人力成本分析表!$N$14</c:f>
              <c:strCache>
                <c:ptCount val="1"/>
                <c:pt idx="0">
                  <c:v>福利費支出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  <a:headEnd type="oval"/>
              <a:tailEnd type="oval"/>
            </a:ln>
            <a:effectLst/>
            <a:sp3d contourW="28575"/>
          </c:spPr>
          <c:marker>
            <c:symbol val="none"/>
          </c:marker>
          <c:dLbls>
            <c:dLbl>
              <c:idx val="0"/>
              <c:layout>
                <c:manualLayout>
                  <c:x val="-0.0538519072550486"/>
                  <c:y val="-0.13449564134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0261780104712"/>
                  <c:y val="0.13449564134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30815258040389"/>
                  <c:y val="-0.13947696139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448765893792072"/>
                  <c:y val="0.104607721046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466716529543755"/>
                  <c:y val="-0.099626400996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556469708302169"/>
                  <c:y val="0.1245330012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466716529543755"/>
                  <c:y val="-0.13947696139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556469708302169"/>
                  <c:y val="0.1245330012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323111443530292"/>
                  <c:y val="-0.13449564134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197456993268512"/>
                  <c:y val="0.13947696139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556469708302169"/>
                  <c:y val="-0.104607721046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161555721765146"/>
                  <c:y val="0.11955168119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人力成本分析表!$J$15:$J$26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人力成本分析表!$N$15:$N$26</c:f>
              <c:numCache>
                <c:formatCode>_ * #,##0.00_ ;_ * \-#,##0.00_ ;_ * "-"??_ ;_ @_ 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9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4</c:v>
                </c:pt>
                <c:pt idx="9">
                  <c:v>5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1"/>
        <c:axId val="835310766"/>
        <c:axId val="315917253"/>
      </c:lineChart>
      <c:catAx>
        <c:axId val="83531076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315917253"/>
        <c:crosses val="autoZero"/>
        <c:auto val="1"/>
        <c:lblAlgn val="ctr"/>
        <c:lblOffset val="100"/>
        <c:noMultiLvlLbl val="0"/>
      </c:catAx>
      <c:valAx>
        <c:axId val="315917253"/>
        <c:scaling>
          <c:orientation val="minMax"/>
        </c:scaling>
        <c:delete val="1"/>
        <c:axPos val="l"/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531076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00963117813946543"/>
          <c:y val="0.017686072218128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人力成本分析表!$O$14</c:f>
              <c:strCache>
                <c:ptCount val="1"/>
                <c:pt idx="0">
                  <c:v>月工資支出（不含社保、福利費）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  <a:headEnd type="oval"/>
              <a:tailEnd type="oval"/>
            </a:ln>
            <a:effectLst/>
            <a:sp3d contourW="28575"/>
          </c:spPr>
          <c:marker>
            <c:symbol val="none"/>
          </c:marker>
          <c:dLbls>
            <c:dLbl>
              <c:idx val="0"/>
              <c:layout>
                <c:manualLayout>
                  <c:x val="-0.0447961773928625"/>
                  <c:y val="0.106116433308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412124832014335"/>
                  <c:y val="-0.10169491525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6588024488577"/>
                  <c:y val="0.123802505526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447961773928625"/>
                  <c:y val="-0.106116433308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43004330297148"/>
                  <c:y val="0.0972733971997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662983425414365"/>
                  <c:y val="-0.0972733971997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627146483500075"/>
                  <c:y val="0.106116433308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46588024488577"/>
                  <c:y val="-0.10169491525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53755412871435"/>
                  <c:y val="0.106116433308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519635657757205"/>
                  <c:y val="-0.12822402358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483798715842915"/>
                  <c:y val="0.132645541635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32253247722861"/>
                  <c:y val="-0.132645541635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人力成本分析表!$J$15:$J$26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人力成本分析表!$O$15:$O$26</c:f>
              <c:numCache>
                <c:formatCode>_ * #,##0.00_ ;_ * \-#,##0.00_ ;_ * "-"??_ ;_ @_ </c:formatCode>
                <c:ptCount val="12"/>
                <c:pt idx="0">
                  <c:v>30</c:v>
                </c:pt>
                <c:pt idx="1">
                  <c:v>35</c:v>
                </c:pt>
                <c:pt idx="2">
                  <c:v>25</c:v>
                </c:pt>
                <c:pt idx="3">
                  <c:v>28</c:v>
                </c:pt>
                <c:pt idx="4">
                  <c:v>20</c:v>
                </c:pt>
                <c:pt idx="5">
                  <c:v>35</c:v>
                </c:pt>
                <c:pt idx="6">
                  <c:v>32</c:v>
                </c:pt>
                <c:pt idx="7">
                  <c:v>30</c:v>
                </c:pt>
                <c:pt idx="8">
                  <c:v>25</c:v>
                </c:pt>
                <c:pt idx="9">
                  <c:v>30</c:v>
                </c:pt>
                <c:pt idx="10">
                  <c:v>32</c:v>
                </c:pt>
                <c:pt idx="11">
                  <c:v>35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1"/>
        <c:axId val="838941804"/>
        <c:axId val="419727705"/>
      </c:lineChart>
      <c:catAx>
        <c:axId val="8389418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19727705"/>
        <c:crosses val="autoZero"/>
        <c:auto val="1"/>
        <c:lblAlgn val="ctr"/>
        <c:lblOffset val="100"/>
        <c:noMultiLvlLbl val="0"/>
      </c:catAx>
      <c:valAx>
        <c:axId val="419727705"/>
        <c:scaling>
          <c:orientation val="minMax"/>
        </c:scaling>
        <c:delete val="1"/>
        <c:axPos val="l"/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89418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373380</xdr:colOff>
      <xdr:row>2</xdr:row>
      <xdr:rowOff>63500</xdr:rowOff>
    </xdr:from>
    <xdr:to>
      <xdr:col>17</xdr:col>
      <xdr:colOff>21590</xdr:colOff>
      <xdr:row>9</xdr:row>
      <xdr:rowOff>323215</xdr:rowOff>
    </xdr:to>
    <xdr:graphicFrame>
      <xdr:nvGraphicFramePr>
        <xdr:cNvPr id="6" name="圖表 5"/>
        <xdr:cNvGraphicFramePr/>
      </xdr:nvGraphicFramePr>
      <xdr:xfrm>
        <a:off x="2766060" y="660400"/>
        <a:ext cx="9061450" cy="18218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11</xdr:row>
      <xdr:rowOff>27940</xdr:rowOff>
    </xdr:from>
    <xdr:to>
      <xdr:col>8</xdr:col>
      <xdr:colOff>70485</xdr:colOff>
      <xdr:row>15</xdr:row>
      <xdr:rowOff>233045</xdr:rowOff>
    </xdr:to>
    <xdr:graphicFrame>
      <xdr:nvGraphicFramePr>
        <xdr:cNvPr id="8" name="圖表 7"/>
        <xdr:cNvGraphicFramePr/>
      </xdr:nvGraphicFramePr>
      <xdr:xfrm>
        <a:off x="76200" y="2656840"/>
        <a:ext cx="4225290" cy="15513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77470</xdr:colOff>
      <xdr:row>15</xdr:row>
      <xdr:rowOff>271780</xdr:rowOff>
    </xdr:from>
    <xdr:to>
      <xdr:col>8</xdr:col>
      <xdr:colOff>66040</xdr:colOff>
      <xdr:row>20</xdr:row>
      <xdr:rowOff>270510</xdr:rowOff>
    </xdr:to>
    <xdr:graphicFrame>
      <xdr:nvGraphicFramePr>
        <xdr:cNvPr id="9" name="圖表 8"/>
        <xdr:cNvGraphicFramePr/>
      </xdr:nvGraphicFramePr>
      <xdr:xfrm>
        <a:off x="77470" y="4246880"/>
        <a:ext cx="4219575" cy="1522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68580</xdr:colOff>
      <xdr:row>21</xdr:row>
      <xdr:rowOff>25400</xdr:rowOff>
    </xdr:from>
    <xdr:to>
      <xdr:col>8</xdr:col>
      <xdr:colOff>84455</xdr:colOff>
      <xdr:row>26</xdr:row>
      <xdr:rowOff>224790</xdr:rowOff>
    </xdr:to>
    <xdr:graphicFrame>
      <xdr:nvGraphicFramePr>
        <xdr:cNvPr id="10" name="圖表 9"/>
        <xdr:cNvGraphicFramePr/>
      </xdr:nvGraphicFramePr>
      <xdr:xfrm>
        <a:off x="68580" y="5829300"/>
        <a:ext cx="4246880" cy="17233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29"/>
  <sheetViews>
    <sheetView showGridLines="0" tabSelected="1" topLeftCell="A6" workbookViewId="0">
      <selection activeCell="L19" sqref="L19"/>
    </sheetView>
  </sheetViews>
  <sheetFormatPr defaultColWidth="10.6296296296296" defaultRowHeight="25" customHeight="1"/>
  <cols>
    <col min="1" max="2" width="1.75" style="1" customWidth="1"/>
    <col min="3" max="3" width="14.8888888888889" style="1" customWidth="1"/>
    <col min="4" max="4" width="16.5" style="1" customWidth="1"/>
    <col min="5" max="5" width="5.66666666666667" style="1" customWidth="1"/>
    <col min="6" max="6" width="15.8796296296296" style="1" customWidth="1"/>
    <col min="7" max="7" width="3.37962962962963" style="1" customWidth="1"/>
    <col min="8" max="8" width="1.87962962962963" style="1" customWidth="1"/>
    <col min="9" max="9" width="2.87962962962963" style="1" customWidth="1"/>
    <col min="10" max="10" width="8.11111111111111" style="1" customWidth="1"/>
    <col min="11" max="11" width="12.1111111111111" style="1" customWidth="1"/>
    <col min="12" max="13" width="13.4444444444444" style="1" customWidth="1"/>
    <col min="14" max="14" width="13.1296296296296" style="1" customWidth="1"/>
    <col min="15" max="15" width="18.8888888888889" style="2" customWidth="1"/>
    <col min="16" max="16" width="13.4444444444444" style="3" customWidth="1"/>
    <col min="17" max="17" width="15" style="3" customWidth="1"/>
    <col min="18" max="18" width="2.44444444444444" style="1" customWidth="1"/>
    <col min="19" max="16376" width="10.6296296296296" style="1" customWidth="1"/>
    <col min="16377" max="16380" width="10.6296296296296" style="1"/>
  </cols>
  <sheetData>
    <row r="1" s="1" customFormat="1" ht="11" customHeight="1" spans="15:17">
      <c r="O1" s="2"/>
      <c r="P1" s="3"/>
      <c r="Q1" s="3"/>
    </row>
    <row r="2" s="1" customFormat="1" ht="36" customHeight="1" spans="3:18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3"/>
      <c r="Q2" s="13"/>
      <c r="R2" s="4"/>
    </row>
    <row r="3" s="1" customFormat="1" ht="8" customHeight="1" spans="3:18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4"/>
      <c r="Q3" s="14"/>
      <c r="R3" s="5"/>
    </row>
    <row r="4" s="1" customFormat="1" ht="30" customHeight="1" spans="2:18">
      <c r="B4" s="6"/>
      <c r="C4" s="7" t="s">
        <v>1</v>
      </c>
      <c r="D4" s="8">
        <f>AVERAGE(K15:K26)</f>
        <v>25.5</v>
      </c>
      <c r="E4" s="6"/>
      <c r="F4" s="6"/>
      <c r="G4" s="6"/>
      <c r="H4" s="5"/>
      <c r="I4" s="15"/>
      <c r="J4" s="15"/>
      <c r="K4" s="15"/>
      <c r="L4" s="15"/>
      <c r="M4" s="15"/>
      <c r="N4" s="15"/>
      <c r="O4" s="15"/>
      <c r="P4" s="15"/>
      <c r="Q4" s="15"/>
      <c r="R4" s="5"/>
    </row>
    <row r="5" s="1" customFormat="1" ht="8" customHeight="1" spans="2:18">
      <c r="B5" s="6"/>
      <c r="C5" s="6"/>
      <c r="D5" s="6"/>
      <c r="E5" s="9" t="str">
        <f>C4</f>
        <v>平均人數</v>
      </c>
      <c r="F5" s="9">
        <f>D4</f>
        <v>25.5</v>
      </c>
      <c r="G5" s="6"/>
      <c r="H5" s="4"/>
      <c r="I5" s="15"/>
      <c r="J5" s="15"/>
      <c r="K5" s="15"/>
      <c r="L5" s="15"/>
      <c r="M5" s="15"/>
      <c r="N5" s="15"/>
      <c r="O5" s="15"/>
      <c r="P5" s="15"/>
      <c r="Q5" s="15"/>
      <c r="R5" s="4"/>
    </row>
    <row r="6" s="1" customFormat="1" ht="30" customHeight="1" spans="2:17">
      <c r="B6" s="6"/>
      <c r="C6" s="7" t="s">
        <v>2</v>
      </c>
      <c r="D6" s="10">
        <f>L27</f>
        <v>2700</v>
      </c>
      <c r="E6" s="9" t="str">
        <f>C6</f>
        <v>收入金額</v>
      </c>
      <c r="F6" s="9">
        <f>D6</f>
        <v>2700</v>
      </c>
      <c r="G6" s="6"/>
      <c r="H6" s="11"/>
      <c r="I6" s="15"/>
      <c r="J6" s="15"/>
      <c r="K6" s="15"/>
      <c r="L6" s="15"/>
      <c r="M6" s="15"/>
      <c r="N6" s="15"/>
      <c r="O6" s="15"/>
      <c r="P6" s="15"/>
      <c r="Q6" s="15"/>
    </row>
    <row r="7" s="1" customFormat="1" ht="8" customHeight="1" spans="2:17">
      <c r="B7" s="6"/>
      <c r="C7" s="6"/>
      <c r="D7" s="6"/>
      <c r="E7" s="9" t="str">
        <f>C8</f>
        <v>人力支出金額</v>
      </c>
      <c r="F7" s="9">
        <f>D8</f>
        <v>569</v>
      </c>
      <c r="G7" s="6"/>
      <c r="H7" s="11"/>
      <c r="I7" s="15"/>
      <c r="J7" s="15"/>
      <c r="K7" s="15"/>
      <c r="L7" s="15"/>
      <c r="M7" s="15"/>
      <c r="N7" s="15"/>
      <c r="O7" s="15"/>
      <c r="P7" s="15"/>
      <c r="Q7" s="15"/>
    </row>
    <row r="8" s="1" customFormat="1" ht="30" customHeight="1" spans="2:17">
      <c r="B8" s="6"/>
      <c r="C8" s="7" t="s">
        <v>3</v>
      </c>
      <c r="D8" s="10">
        <f>P27</f>
        <v>569</v>
      </c>
      <c r="E8" s="9" t="str">
        <f>C10</f>
        <v>人力成本佔比</v>
      </c>
      <c r="F8" s="9">
        <f>D10</f>
        <v>0.210740740740741</v>
      </c>
      <c r="G8" s="6"/>
      <c r="H8" s="11"/>
      <c r="I8" s="15"/>
      <c r="J8" s="15"/>
      <c r="K8" s="15"/>
      <c r="L8" s="15"/>
      <c r="M8" s="15"/>
      <c r="N8" s="15"/>
      <c r="O8" s="15"/>
      <c r="P8" s="15"/>
      <c r="Q8" s="15"/>
    </row>
    <row r="9" s="1" customFormat="1" ht="9" customHeight="1" spans="2:17">
      <c r="B9" s="6"/>
      <c r="C9" s="6"/>
      <c r="D9" s="6"/>
      <c r="G9" s="6"/>
      <c r="H9" s="11"/>
      <c r="I9" s="15"/>
      <c r="J9" s="15"/>
      <c r="K9" s="15"/>
      <c r="L9" s="15"/>
      <c r="M9" s="15"/>
      <c r="N9" s="15"/>
      <c r="O9" s="15"/>
      <c r="P9" s="15"/>
      <c r="Q9" s="15"/>
    </row>
    <row r="10" s="1" customFormat="1" ht="27" customHeight="1" spans="2:17">
      <c r="B10" s="6"/>
      <c r="C10" s="7" t="s">
        <v>4</v>
      </c>
      <c r="D10" s="12">
        <f>Q27</f>
        <v>0.210740740740741</v>
      </c>
      <c r="G10" s="6"/>
      <c r="H10" s="11"/>
      <c r="I10" s="15"/>
      <c r="J10" s="6"/>
      <c r="K10" s="6"/>
      <c r="L10" s="6"/>
      <c r="M10" s="6"/>
      <c r="N10" s="6"/>
      <c r="O10" s="16"/>
      <c r="P10" s="17"/>
      <c r="Q10" s="17"/>
    </row>
    <row r="11" s="1" customFormat="1" ht="10" customHeight="1" spans="2:17">
      <c r="B11" s="6"/>
      <c r="G11" s="6"/>
      <c r="H11" s="11"/>
      <c r="I11" s="15"/>
      <c r="J11" s="6"/>
      <c r="K11" s="6"/>
      <c r="L11" s="6"/>
      <c r="M11" s="6"/>
      <c r="N11" s="6"/>
      <c r="O11" s="16"/>
      <c r="P11" s="17"/>
      <c r="Q11" s="17"/>
    </row>
    <row r="12" s="1" customFormat="1" ht="31" customHeight="1" spans="2:17">
      <c r="B12" s="6"/>
      <c r="G12" s="6"/>
      <c r="H12" s="11"/>
      <c r="I12" s="15"/>
      <c r="J12" s="18" t="s">
        <v>5</v>
      </c>
      <c r="K12" s="18"/>
      <c r="L12" s="18"/>
      <c r="M12" s="6"/>
      <c r="N12" s="6"/>
      <c r="O12" s="16"/>
      <c r="P12" s="17"/>
      <c r="Q12" s="17"/>
    </row>
    <row r="13" s="1" customFormat="1" ht="8" customHeight="1" spans="2:17">
      <c r="B13" s="6"/>
      <c r="H13" s="11"/>
      <c r="I13" s="15"/>
      <c r="J13" s="6"/>
      <c r="K13" s="6"/>
      <c r="L13" s="6"/>
      <c r="M13" s="6"/>
      <c r="N13" s="6"/>
      <c r="O13" s="16"/>
      <c r="P13" s="17"/>
      <c r="Q13" s="17"/>
    </row>
    <row r="14" s="1" customFormat="1" ht="43" customHeight="1" spans="2:17">
      <c r="B14" s="6"/>
      <c r="H14" s="11"/>
      <c r="I14" s="15"/>
      <c r="J14" s="19" t="s">
        <v>6</v>
      </c>
      <c r="K14" s="19" t="s">
        <v>7</v>
      </c>
      <c r="L14" s="19" t="s">
        <v>2</v>
      </c>
      <c r="M14" s="19" t="s">
        <v>8</v>
      </c>
      <c r="N14" s="19" t="s">
        <v>9</v>
      </c>
      <c r="O14" s="20" t="s">
        <v>10</v>
      </c>
      <c r="P14" s="21" t="s">
        <v>11</v>
      </c>
      <c r="Q14" s="19" t="s">
        <v>4</v>
      </c>
    </row>
    <row r="15" s="1" customFormat="1" ht="24" customHeight="1" spans="2:17">
      <c r="B15" s="6"/>
      <c r="C15" s="6"/>
      <c r="D15" s="6"/>
      <c r="E15" s="6"/>
      <c r="F15" s="6"/>
      <c r="G15" s="6"/>
      <c r="H15" s="11"/>
      <c r="I15" s="15"/>
      <c r="J15" s="22" t="s">
        <v>12</v>
      </c>
      <c r="K15" s="22">
        <v>20</v>
      </c>
      <c r="L15" s="23">
        <v>300</v>
      </c>
      <c r="M15" s="23">
        <v>10</v>
      </c>
      <c r="N15" s="23">
        <v>5</v>
      </c>
      <c r="O15" s="23">
        <v>30</v>
      </c>
      <c r="P15" s="23">
        <f>M15+N15+O15</f>
        <v>45</v>
      </c>
      <c r="Q15" s="24">
        <f>P15/L15</f>
        <v>0.15</v>
      </c>
    </row>
    <row r="16" s="1" customFormat="1" ht="24" customHeight="1" spans="2:17">
      <c r="B16" s="6"/>
      <c r="C16" s="6"/>
      <c r="D16" s="6"/>
      <c r="E16" s="6"/>
      <c r="F16" s="6"/>
      <c r="G16" s="6"/>
      <c r="H16" s="11"/>
      <c r="I16" s="15"/>
      <c r="J16" s="22" t="s">
        <v>13</v>
      </c>
      <c r="K16" s="22">
        <v>21</v>
      </c>
      <c r="L16" s="23">
        <v>220</v>
      </c>
      <c r="M16" s="23">
        <v>8</v>
      </c>
      <c r="N16" s="23">
        <v>6</v>
      </c>
      <c r="O16" s="23">
        <v>35</v>
      </c>
      <c r="P16" s="23">
        <f t="shared" ref="P16:P26" si="0">M16+N16+O16</f>
        <v>49</v>
      </c>
      <c r="Q16" s="24">
        <f t="shared" ref="Q16:Q27" si="1">P16/L16</f>
        <v>0.222727272727273</v>
      </c>
    </row>
    <row r="17" s="1" customFormat="1" ht="24" customHeight="1" spans="2:17">
      <c r="B17" s="6"/>
      <c r="C17" s="6"/>
      <c r="D17" s="6"/>
      <c r="E17" s="6"/>
      <c r="F17" s="6"/>
      <c r="G17" s="6"/>
      <c r="H17" s="11"/>
      <c r="I17" s="15"/>
      <c r="J17" s="22" t="s">
        <v>14</v>
      </c>
      <c r="K17" s="22">
        <v>22</v>
      </c>
      <c r="L17" s="23">
        <v>160</v>
      </c>
      <c r="M17" s="23">
        <v>9</v>
      </c>
      <c r="N17" s="23">
        <v>7</v>
      </c>
      <c r="O17" s="23">
        <v>25</v>
      </c>
      <c r="P17" s="23">
        <f t="shared" si="0"/>
        <v>41</v>
      </c>
      <c r="Q17" s="24">
        <f t="shared" si="1"/>
        <v>0.25625</v>
      </c>
    </row>
    <row r="18" s="1" customFormat="1" ht="24" customHeight="1" spans="2:17">
      <c r="B18" s="6"/>
      <c r="C18" s="6"/>
      <c r="D18" s="6"/>
      <c r="E18" s="6"/>
      <c r="F18" s="6"/>
      <c r="G18" s="6"/>
      <c r="H18" s="11"/>
      <c r="I18" s="15"/>
      <c r="J18" s="22" t="s">
        <v>15</v>
      </c>
      <c r="K18" s="22">
        <v>23</v>
      </c>
      <c r="L18" s="23">
        <v>210</v>
      </c>
      <c r="M18" s="23">
        <v>13</v>
      </c>
      <c r="N18" s="23">
        <v>5</v>
      </c>
      <c r="O18" s="23">
        <v>28</v>
      </c>
      <c r="P18" s="23">
        <f t="shared" si="0"/>
        <v>46</v>
      </c>
      <c r="Q18" s="24">
        <f t="shared" si="1"/>
        <v>0.219047619047619</v>
      </c>
    </row>
    <row r="19" s="1" customFormat="1" ht="24" customHeight="1" spans="2:17">
      <c r="B19" s="6"/>
      <c r="C19" s="6"/>
      <c r="D19" s="6"/>
      <c r="E19" s="6"/>
      <c r="F19" s="6"/>
      <c r="G19" s="6"/>
      <c r="H19" s="11"/>
      <c r="I19" s="15"/>
      <c r="J19" s="22" t="s">
        <v>16</v>
      </c>
      <c r="K19" s="22">
        <v>24</v>
      </c>
      <c r="L19" s="23">
        <v>200</v>
      </c>
      <c r="M19" s="23">
        <v>14</v>
      </c>
      <c r="N19" s="23">
        <v>9</v>
      </c>
      <c r="O19" s="23">
        <v>20</v>
      </c>
      <c r="P19" s="23">
        <f t="shared" si="0"/>
        <v>43</v>
      </c>
      <c r="Q19" s="24">
        <f t="shared" si="1"/>
        <v>0.215</v>
      </c>
    </row>
    <row r="20" s="1" customFormat="1" ht="24" customHeight="1" spans="2:17">
      <c r="B20" s="6"/>
      <c r="C20" s="6"/>
      <c r="D20" s="6"/>
      <c r="E20" s="6"/>
      <c r="F20" s="6"/>
      <c r="G20" s="6"/>
      <c r="H20" s="11"/>
      <c r="I20" s="15"/>
      <c r="J20" s="22" t="s">
        <v>17</v>
      </c>
      <c r="K20" s="22">
        <v>25</v>
      </c>
      <c r="L20" s="23">
        <v>240</v>
      </c>
      <c r="M20" s="23">
        <v>15</v>
      </c>
      <c r="N20" s="23">
        <v>6</v>
      </c>
      <c r="O20" s="23">
        <v>35</v>
      </c>
      <c r="P20" s="23">
        <f t="shared" si="0"/>
        <v>56</v>
      </c>
      <c r="Q20" s="24">
        <f t="shared" si="1"/>
        <v>0.233333333333333</v>
      </c>
    </row>
    <row r="21" s="1" customFormat="1" ht="24" customHeight="1" spans="2:17">
      <c r="B21" s="6"/>
      <c r="C21" s="6"/>
      <c r="D21" s="6"/>
      <c r="E21" s="6"/>
      <c r="F21" s="6"/>
      <c r="G21" s="6"/>
      <c r="H21" s="11"/>
      <c r="I21" s="15"/>
      <c r="J21" s="22" t="s">
        <v>18</v>
      </c>
      <c r="K21" s="22">
        <v>26</v>
      </c>
      <c r="L21" s="23">
        <v>260</v>
      </c>
      <c r="M21" s="23">
        <v>11</v>
      </c>
      <c r="N21" s="23">
        <v>7</v>
      </c>
      <c r="O21" s="23">
        <v>32</v>
      </c>
      <c r="P21" s="23">
        <f t="shared" si="0"/>
        <v>50</v>
      </c>
      <c r="Q21" s="24">
        <f t="shared" si="1"/>
        <v>0.192307692307692</v>
      </c>
    </row>
    <row r="22" s="1" customFormat="1" ht="24" customHeight="1" spans="2:17">
      <c r="B22" s="6"/>
      <c r="C22" s="6"/>
      <c r="D22" s="6"/>
      <c r="E22" s="6"/>
      <c r="F22" s="6"/>
      <c r="G22" s="6"/>
      <c r="H22" s="11"/>
      <c r="I22" s="15"/>
      <c r="J22" s="22" t="s">
        <v>19</v>
      </c>
      <c r="K22" s="22">
        <v>27</v>
      </c>
      <c r="L22" s="23">
        <v>270</v>
      </c>
      <c r="M22" s="23">
        <v>12</v>
      </c>
      <c r="N22" s="23">
        <v>8</v>
      </c>
      <c r="O22" s="23">
        <v>30</v>
      </c>
      <c r="P22" s="23">
        <f t="shared" si="0"/>
        <v>50</v>
      </c>
      <c r="Q22" s="24">
        <f t="shared" si="1"/>
        <v>0.185185185185185</v>
      </c>
    </row>
    <row r="23" s="1" customFormat="1" ht="24" customHeight="1" spans="2:17">
      <c r="B23" s="6"/>
      <c r="C23" s="6"/>
      <c r="D23" s="6"/>
      <c r="E23" s="6"/>
      <c r="F23" s="6"/>
      <c r="G23" s="6"/>
      <c r="H23" s="11"/>
      <c r="I23" s="15"/>
      <c r="J23" s="22" t="s">
        <v>20</v>
      </c>
      <c r="K23" s="22">
        <v>28</v>
      </c>
      <c r="L23" s="23">
        <v>150</v>
      </c>
      <c r="M23" s="23">
        <v>8</v>
      </c>
      <c r="N23" s="23">
        <v>4</v>
      </c>
      <c r="O23" s="23">
        <v>25</v>
      </c>
      <c r="P23" s="23">
        <f t="shared" si="0"/>
        <v>37</v>
      </c>
      <c r="Q23" s="24">
        <f t="shared" si="1"/>
        <v>0.246666666666667</v>
      </c>
    </row>
    <row r="24" s="1" customFormat="1" ht="24" customHeight="1" spans="2:17">
      <c r="B24" s="6"/>
      <c r="C24" s="6"/>
      <c r="D24" s="6"/>
      <c r="E24" s="6"/>
      <c r="F24" s="6"/>
      <c r="G24" s="6"/>
      <c r="H24" s="11"/>
      <c r="I24" s="15"/>
      <c r="J24" s="22" t="s">
        <v>21</v>
      </c>
      <c r="K24" s="22">
        <v>29</v>
      </c>
      <c r="L24" s="23">
        <v>350</v>
      </c>
      <c r="M24" s="23">
        <v>9</v>
      </c>
      <c r="N24" s="23">
        <v>5</v>
      </c>
      <c r="O24" s="23">
        <v>30</v>
      </c>
      <c r="P24" s="23">
        <f t="shared" si="0"/>
        <v>44</v>
      </c>
      <c r="Q24" s="24">
        <f t="shared" si="1"/>
        <v>0.125714285714286</v>
      </c>
    </row>
    <row r="25" s="1" customFormat="1" ht="24" customHeight="1" spans="2:17">
      <c r="B25" s="6"/>
      <c r="C25" s="6"/>
      <c r="D25" s="6"/>
      <c r="E25" s="6"/>
      <c r="F25" s="6"/>
      <c r="G25" s="6"/>
      <c r="H25" s="11"/>
      <c r="I25" s="15"/>
      <c r="J25" s="22" t="s">
        <v>22</v>
      </c>
      <c r="K25" s="22">
        <v>30</v>
      </c>
      <c r="L25" s="23">
        <v>220</v>
      </c>
      <c r="M25" s="23">
        <v>15</v>
      </c>
      <c r="N25" s="23">
        <v>7</v>
      </c>
      <c r="O25" s="23">
        <v>32</v>
      </c>
      <c r="P25" s="23">
        <f t="shared" si="0"/>
        <v>54</v>
      </c>
      <c r="Q25" s="24">
        <f t="shared" si="1"/>
        <v>0.245454545454545</v>
      </c>
    </row>
    <row r="26" s="1" customFormat="1" ht="24" customHeight="1" spans="2:17">
      <c r="B26" s="6"/>
      <c r="C26" s="6"/>
      <c r="D26" s="6"/>
      <c r="E26" s="6"/>
      <c r="F26" s="6"/>
      <c r="G26" s="6"/>
      <c r="H26" s="11"/>
      <c r="I26" s="15"/>
      <c r="J26" s="22" t="s">
        <v>23</v>
      </c>
      <c r="K26" s="22">
        <v>31</v>
      </c>
      <c r="L26" s="23">
        <v>120</v>
      </c>
      <c r="M26" s="23">
        <v>12</v>
      </c>
      <c r="N26" s="23">
        <v>7</v>
      </c>
      <c r="O26" s="23">
        <v>35</v>
      </c>
      <c r="P26" s="23">
        <f t="shared" si="0"/>
        <v>54</v>
      </c>
      <c r="Q26" s="24">
        <f t="shared" si="1"/>
        <v>0.45</v>
      </c>
    </row>
    <row r="27" s="1" customFormat="1" ht="24" customHeight="1" spans="2:17">
      <c r="B27" s="6"/>
      <c r="C27" s="6"/>
      <c r="D27" s="6"/>
      <c r="E27" s="6"/>
      <c r="F27" s="6"/>
      <c r="G27" s="6"/>
      <c r="H27" s="11"/>
      <c r="I27" s="15"/>
      <c r="J27" s="22" t="s">
        <v>24</v>
      </c>
      <c r="K27" s="22">
        <f t="shared" ref="K27:P27" si="2">SUM(K15:K26)</f>
        <v>306</v>
      </c>
      <c r="L27" s="23">
        <f t="shared" si="2"/>
        <v>2700</v>
      </c>
      <c r="M27" s="23">
        <f t="shared" si="2"/>
        <v>136</v>
      </c>
      <c r="N27" s="23">
        <f t="shared" si="2"/>
        <v>76</v>
      </c>
      <c r="O27" s="23">
        <f t="shared" si="2"/>
        <v>357</v>
      </c>
      <c r="P27" s="23">
        <f t="shared" si="2"/>
        <v>569</v>
      </c>
      <c r="Q27" s="24">
        <f t="shared" si="1"/>
        <v>0.210740740740741</v>
      </c>
    </row>
    <row r="28" s="1" customFormat="1" ht="12" customHeight="1" spans="2:17">
      <c r="B28" s="6"/>
      <c r="C28" s="6"/>
      <c r="D28" s="6"/>
      <c r="E28" s="6"/>
      <c r="F28" s="6"/>
      <c r="G28" s="6"/>
      <c r="H28" s="11"/>
      <c r="I28" s="15"/>
      <c r="J28" s="6"/>
      <c r="K28" s="6"/>
      <c r="L28" s="6"/>
      <c r="M28" s="6"/>
      <c r="N28" s="6"/>
      <c r="O28" s="16"/>
      <c r="P28" s="17"/>
      <c r="Q28" s="17"/>
    </row>
    <row r="29" s="1" customFormat="1" ht="14" customHeight="1" spans="8:17">
      <c r="H29" s="11"/>
      <c r="I29" s="11"/>
      <c r="O29" s="2"/>
      <c r="P29" s="3"/>
      <c r="Q29" s="3"/>
    </row>
  </sheetData>
  <mergeCells count="2">
    <mergeCell ref="C2:R2"/>
    <mergeCell ref="J12:L1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人力成本分析表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2021-08-13T07:48:00Z</dcterms:created>
  <dcterms:modified xsi:type="dcterms:W3CDTF">2023-02-01T10:00:20Z</dcterms:modified>
</cp:coreProperties>
</file>