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1"/>
  </bookViews>
  <sheets>
    <sheet name="視覺化圖表" sheetId="1" r:id="rId1"/>
    <sheet name="銷售記錄表" sheetId="2" r:id="rId2"/>
  </sheets>
  <calcPr calcId="144525"/>
</workbook>
</file>

<file path=xl/sharedStrings.xml><?xml version="1.0" encoding="utf-8"?>
<sst xmlns="http://schemas.openxmlformats.org/spreadsheetml/2006/main" count="166" uniqueCount="59">
  <si>
    <t>員工業績管理分析表—視覺化圖表</t>
  </si>
  <si>
    <t>累計銷售</t>
  </si>
  <si>
    <t>本月銷售</t>
  </si>
  <si>
    <t>今日銷售</t>
  </si>
  <si>
    <t>銷售記錄表</t>
  </si>
  <si>
    <t>當前年月：</t>
  </si>
  <si>
    <t>日期</t>
  </si>
  <si>
    <t>銷售商品</t>
  </si>
  <si>
    <t>規格型號</t>
  </si>
  <si>
    <t>單位</t>
  </si>
  <si>
    <t>數量</t>
  </si>
  <si>
    <t>銷售單價</t>
  </si>
  <si>
    <t>銷售金額</t>
  </si>
  <si>
    <t>銷售員</t>
  </si>
  <si>
    <t>備註</t>
  </si>
  <si>
    <t>本週銷售</t>
  </si>
  <si>
    <t>銷售佔比</t>
  </si>
  <si>
    <t>月份</t>
  </si>
  <si>
    <t>每月佔比</t>
  </si>
  <si>
    <t>商品1</t>
  </si>
  <si>
    <t>xxx</t>
  </si>
  <si>
    <t>盒</t>
  </si>
  <si>
    <t>大哥</t>
  </si>
  <si>
    <t>1月</t>
  </si>
  <si>
    <t>商品2</t>
  </si>
  <si>
    <t>件</t>
  </si>
  <si>
    <t>大牛</t>
  </si>
  <si>
    <t>2月</t>
  </si>
  <si>
    <t>商品3</t>
  </si>
  <si>
    <t>袋</t>
  </si>
  <si>
    <t>大力</t>
  </si>
  <si>
    <t>3月</t>
  </si>
  <si>
    <t>商品4</t>
  </si>
  <si>
    <t>箱</t>
  </si>
  <si>
    <t>大衛</t>
  </si>
  <si>
    <t>4月</t>
  </si>
  <si>
    <t>商品5</t>
  </si>
  <si>
    <t>瓶</t>
  </si>
  <si>
    <t>大連</t>
  </si>
  <si>
    <t>5月</t>
  </si>
  <si>
    <t>商品6</t>
  </si>
  <si>
    <t>大哈</t>
  </si>
  <si>
    <t>6月</t>
  </si>
  <si>
    <t>商品7</t>
  </si>
  <si>
    <t>大強</t>
  </si>
  <si>
    <t>7月</t>
  </si>
  <si>
    <t>商品8</t>
  </si>
  <si>
    <t>大姐</t>
  </si>
  <si>
    <t>8月</t>
  </si>
  <si>
    <t>商品9</t>
  </si>
  <si>
    <t>大叔</t>
  </si>
  <si>
    <t>9月</t>
  </si>
  <si>
    <t>商品10</t>
  </si>
  <si>
    <t>10月</t>
  </si>
  <si>
    <t>商品11</t>
  </si>
  <si>
    <t>11月</t>
  </si>
  <si>
    <t>商品12</t>
  </si>
  <si>
    <t>12月</t>
  </si>
  <si>
    <t>合計</t>
  </si>
</sst>
</file>

<file path=xl/styles.xml><?xml version="1.0" encoding="utf-8"?>
<styleSheet xmlns="http://schemas.openxmlformats.org/spreadsheetml/2006/main">
  <numFmts count="8">
    <numFmt numFmtId="176" formatCode="0&quot;年&quot;"/>
    <numFmt numFmtId="177" formatCode="_ &quot;￥&quot;* #,##0_ ;_ &quot;￥&quot;* \-#,##0_ ;_ &quot;￥&quot;* &quot;-&quot;_ ;_ @_ "/>
    <numFmt numFmtId="178" formatCode="yyyy/m/d;@"/>
    <numFmt numFmtId="179" formatCode="_ * #,##0.00_ ;_ * \-#,##0.00_ ;_ * &quot;-&quot;??_ ;_ @_ "/>
    <numFmt numFmtId="180" formatCode="_ * #,##0_ ;_ * \-#,##0_ ;_ * &quot;-&quot;_ ;_ @_ "/>
    <numFmt numFmtId="181" formatCode="_ &quot;￥&quot;* #,##0.00_ ;_ &quot;￥&quot;* \-#,##0.00_ ;_ &quot;￥&quot;* &quot;-&quot;??_ ;_ @_ "/>
    <numFmt numFmtId="182" formatCode="#,##0.00_ "/>
    <numFmt numFmtId="183" formatCode="General&quot;月&quot;"/>
  </numFmts>
  <fonts count="27">
    <font>
      <sz val="11"/>
      <color theme="1"/>
      <name val="宋体"/>
      <charset val="134"/>
      <scheme val="minor"/>
    </font>
    <font>
      <sz val="10"/>
      <color theme="1"/>
      <name val="汉仪中圆简"/>
      <charset val="134"/>
    </font>
    <font>
      <b/>
      <sz val="20"/>
      <color theme="1"/>
      <name val="汉仪中圆简"/>
      <charset val="134"/>
    </font>
    <font>
      <b/>
      <sz val="11"/>
      <color theme="0"/>
      <name val="汉仪中圆简"/>
      <charset val="134"/>
    </font>
    <font>
      <b/>
      <sz val="36"/>
      <color theme="1"/>
      <name val="汉仪中圆简"/>
      <charset val="134"/>
    </font>
    <font>
      <b/>
      <sz val="18"/>
      <color theme="3"/>
      <name val="汉仪中圆简"/>
      <charset val="134"/>
    </font>
    <font>
      <b/>
      <sz val="18"/>
      <color rgb="FFDEA700"/>
      <name val="汉仪中圆简"/>
      <charset val="134"/>
    </font>
    <font>
      <b/>
      <sz val="18"/>
      <color theme="9" tint="-0.25"/>
      <name val="汉仪中圆简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178" fontId="1" fillId="2" borderId="0" xfId="0" applyNumberFormat="1" applyFont="1" applyFill="1" applyAlignment="1">
      <alignment horizontal="center" vertical="center"/>
    </xf>
    <xf numFmtId="182" fontId="1" fillId="2" borderId="0" xfId="0" applyNumberFormat="1" applyFont="1" applyFill="1" applyAlignment="1">
      <alignment horizontal="center" vertical="center"/>
    </xf>
    <xf numFmtId="9" fontId="1" fillId="2" borderId="0" xfId="11" applyFont="1" applyFill="1" applyAlignment="1">
      <alignment horizontal="center" vertical="center"/>
    </xf>
    <xf numFmtId="178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82" fontId="2" fillId="2" borderId="0" xfId="0" applyNumberFormat="1" applyFont="1" applyFill="1" applyAlignment="1">
      <alignment horizontal="center" vertical="center"/>
    </xf>
    <xf numFmtId="178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183" fontId="1" fillId="2" borderId="0" xfId="0" applyNumberFormat="1" applyFont="1" applyFill="1" applyBorder="1" applyAlignment="1">
      <alignment horizontal="center" vertical="center"/>
    </xf>
    <xf numFmtId="178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82" fontId="3" fillId="3" borderId="1" xfId="0" applyNumberFormat="1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82" fontId="1" fillId="2" borderId="1" xfId="0" applyNumberFormat="1" applyFont="1" applyFill="1" applyBorder="1" applyAlignment="1">
      <alignment horizontal="center" vertical="center"/>
    </xf>
    <xf numFmtId="9" fontId="3" fillId="3" borderId="2" xfId="11" applyFont="1" applyFill="1" applyBorder="1" applyAlignment="1">
      <alignment horizontal="center" vertical="center"/>
    </xf>
    <xf numFmtId="9" fontId="1" fillId="2" borderId="2" xfId="1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82" fontId="5" fillId="2" borderId="0" xfId="0" applyNumberFormat="1" applyFont="1" applyFill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182" fontId="6" fillId="2" borderId="0" xfId="0" applyNumberFormat="1" applyFont="1" applyFill="1" applyAlignment="1">
      <alignment horizontal="center" vertical="center"/>
    </xf>
    <xf numFmtId="182" fontId="7" fillId="2" borderId="0" xfId="0" applyNumberFormat="1" applyFont="1" applyFill="1" applyAlignment="1">
      <alignment horizontal="center" vertical="center"/>
    </xf>
    <xf numFmtId="0" fontId="0" fillId="2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EA700"/>
      <color rgb="00F4F1E0"/>
      <color rgb="00F0A240"/>
      <color rgb="00E6833F"/>
      <color rgb="00F3541A"/>
      <color rgb="00E16734"/>
      <color rgb="00D98D59"/>
      <color rgb="00D48658"/>
      <color rgb="00F0E1C0"/>
      <color rgb="0034B25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 defTabSz="914400">
              <a:defRPr lang="zh-CN" sz="1080" b="1" i="0" u="none" strike="noStrike" kern="1200" spc="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  <a:r>
              <a:rPr sz="1000" b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rPr>
              <a:t>銷售金額</a:t>
            </a:r>
            <a:endParaRPr sz="1000" b="0">
              <a:solidFill>
                <a:schemeClr val="tx1"/>
              </a:solidFill>
              <a:latin typeface="+mn-ea"/>
              <a:ea typeface="+mn-ea"/>
              <a:cs typeface="+mn-ea"/>
              <a:sym typeface="+mn-ea"/>
            </a:endParaRPr>
          </a:p>
        </c:rich>
      </c:tx>
      <c:layout/>
      <c:overlay val="1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3533724340176"/>
          <c:y val="0.170591979630808"/>
          <c:w val="0.513196480938416"/>
          <c:h val="0.668364099299809"/>
        </c:manualLayout>
      </c:layout>
      <c:pieChart>
        <c:varyColors val="1"/>
        <c:ser>
          <c:idx val="0"/>
          <c:order val="0"/>
          <c:spPr>
            <a:ln w="6350" cap="rnd" cmpd="sng">
              <a:solidFill>
                <a:schemeClr val="bg1"/>
              </a:solidFill>
              <a:prstDash val="solid"/>
              <a:round/>
            </a:ln>
            <a:effectLst/>
          </c:spPr>
          <c:explosion val="5"/>
          <c:dPt>
            <c:idx val="0"/>
            <c:bubble3D val="0"/>
            <c:spPr>
              <a:solidFill>
                <a:srgbClr val="61B84D"/>
              </a:solidFill>
              <a:ln w="6350" cap="rnd" cmpd="sng">
                <a:solidFill>
                  <a:schemeClr val="bg1"/>
                </a:solidFill>
                <a:prstDash val="solid"/>
                <a:round/>
              </a:ln>
              <a:effectLst/>
            </c:spPr>
          </c:dPt>
          <c:dPt>
            <c:idx val="1"/>
            <c:bubble3D val="0"/>
            <c:explosion val="6"/>
            <c:spPr>
              <a:solidFill>
                <a:srgbClr val="41B54B"/>
              </a:solidFill>
              <a:ln w="6350" cap="rnd" cmpd="sng">
                <a:solidFill>
                  <a:schemeClr val="bg1"/>
                </a:solidFill>
                <a:prstDash val="solid"/>
                <a:round/>
              </a:ln>
              <a:effectLst/>
            </c:spPr>
          </c:dPt>
          <c:dPt>
            <c:idx val="2"/>
            <c:bubble3D val="0"/>
            <c:spPr>
              <a:solidFill>
                <a:srgbClr val="34B260"/>
              </a:solidFill>
              <a:ln w="6350" cap="rnd" cmpd="sng">
                <a:solidFill>
                  <a:schemeClr val="bg1"/>
                </a:solidFill>
                <a:prstDash val="solid"/>
                <a:round/>
              </a:ln>
              <a:effectLst/>
            </c:spPr>
          </c:dPt>
          <c:dPt>
            <c:idx val="3"/>
            <c:bubble3D val="0"/>
            <c:spPr>
              <a:solidFill>
                <a:srgbClr val="27B07B"/>
              </a:solidFill>
              <a:ln w="6350" cap="rnd" cmpd="sng">
                <a:solidFill>
                  <a:schemeClr val="bg1"/>
                </a:solidFill>
                <a:prstDash val="solid"/>
                <a:round/>
              </a:ln>
              <a:effectLst/>
            </c:spPr>
          </c:dPt>
          <c:dPt>
            <c:idx val="4"/>
            <c:bubble3D val="0"/>
            <c:spPr>
              <a:solidFill>
                <a:srgbClr val="21AD8A"/>
              </a:solidFill>
              <a:ln w="6350" cap="rnd" cmpd="sng">
                <a:solidFill>
                  <a:schemeClr val="bg1"/>
                </a:solidFill>
                <a:prstDash val="solid"/>
                <a:round/>
              </a:ln>
              <a:effectLst/>
            </c:spPr>
          </c:dPt>
          <c:dPt>
            <c:idx val="5"/>
            <c:bubble3D val="0"/>
            <c:spPr>
              <a:solidFill>
                <a:srgbClr val="15A8AB"/>
              </a:solidFill>
              <a:ln w="6350" cap="rnd" cmpd="sng">
                <a:solidFill>
                  <a:schemeClr val="bg1"/>
                </a:solidFill>
                <a:prstDash val="solid"/>
                <a:round/>
              </a:ln>
              <a:effectLst/>
            </c:spPr>
          </c:dPt>
          <c:dPt>
            <c:idx val="6"/>
            <c:bubble3D val="0"/>
            <c:spPr>
              <a:solidFill>
                <a:srgbClr val="86BA5B"/>
              </a:solidFill>
              <a:ln w="6350" cap="rnd" cmpd="sng">
                <a:solidFill>
                  <a:schemeClr val="bg1"/>
                </a:solidFill>
                <a:prstDash val="solid"/>
                <a:round/>
              </a:ln>
              <a:effectLst/>
            </c:spPr>
          </c:dPt>
          <c:dPt>
            <c:idx val="7"/>
            <c:bubble3D val="0"/>
            <c:spPr>
              <a:solidFill>
                <a:srgbClr val="70AD47"/>
              </a:solidFill>
              <a:ln w="6350" cap="rnd" cmpd="sng">
                <a:solidFill>
                  <a:schemeClr val="bg1"/>
                </a:solidFill>
                <a:prstDash val="solid"/>
                <a:round/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6350" cap="rnd" cmpd="sng">
                <a:solidFill>
                  <a:schemeClr val="bg1"/>
                </a:solidFill>
                <a:prstDash val="solid"/>
                <a:round/>
              </a:ln>
              <a:effectLst/>
            </c:spPr>
          </c:dPt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ea"/>
                    <a:ea typeface="+mn-ea"/>
                    <a:cs typeface="+mn-ea"/>
                    <a:sym typeface="+mn-ea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銷售記錄表!$L$5:$L$13</c:f>
              <c:strCache>
                <c:ptCount val="9"/>
                <c:pt idx="0">
                  <c:v>大哥</c:v>
                </c:pt>
                <c:pt idx="1">
                  <c:v>大牛</c:v>
                </c:pt>
                <c:pt idx="2">
                  <c:v>大力</c:v>
                </c:pt>
                <c:pt idx="3">
                  <c:v>大衛</c:v>
                </c:pt>
                <c:pt idx="4">
                  <c:v>大連</c:v>
                </c:pt>
                <c:pt idx="5">
                  <c:v>大哈</c:v>
                </c:pt>
                <c:pt idx="6">
                  <c:v>大強</c:v>
                </c:pt>
                <c:pt idx="7">
                  <c:v>大姐</c:v>
                </c:pt>
                <c:pt idx="8">
                  <c:v>大叔</c:v>
                </c:pt>
              </c:strCache>
            </c:strRef>
          </c:cat>
          <c:val>
            <c:numRef>
              <c:f>銷售記錄表!$Q$5:$Q$13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7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egendEntry>
        <c:idx val="8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</c:legendEntry>
      <c:layout>
        <c:manualLayout>
          <c:xMode val="edge"/>
          <c:yMode val="edge"/>
          <c:x val="0.00739644970414201"/>
          <c:y val="0.861871419478039"/>
          <c:w val="0.985207100591716"/>
          <c:h val="0.128580521960535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tx1"/>
              </a:solidFill>
              <a:latin typeface="+mn-ea"/>
              <a:ea typeface="+mn-ea"/>
              <a:cs typeface="+mn-ea"/>
              <a:sym typeface="+mn-ea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900">
          <a:solidFill>
            <a:schemeClr val="tx1"/>
          </a:solidFill>
          <a:latin typeface="+mn-ea"/>
          <a:ea typeface="+mn-ea"/>
          <a:cs typeface="+mn-ea"/>
          <a:sym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080" b="0" i="0" u="none" strike="noStrike" kern="1200" spc="0" baseline="0">
                <a:solidFill>
                  <a:schemeClr val="bg1"/>
                </a:solidFill>
                <a:latin typeface="+mn-ea"/>
                <a:ea typeface="+mn-ea"/>
                <a:cs typeface="+mn-ea"/>
                <a:sym typeface="+mn-ea"/>
              </a:defRPr>
            </a:pPr>
            <a:r>
              <a:rPr sz="1000">
                <a:solidFill>
                  <a:schemeClr val="bg1"/>
                </a:solidFill>
                <a:latin typeface="+mn-ea"/>
                <a:ea typeface="+mn-ea"/>
                <a:cs typeface="+mn-ea"/>
                <a:sym typeface="+mn-ea"/>
              </a:rPr>
              <a:t>銷售金額</a:t>
            </a:r>
            <a:endParaRPr sz="1000">
              <a:solidFill>
                <a:schemeClr val="bg1"/>
              </a:solidFill>
              <a:latin typeface="+mn-ea"/>
              <a:ea typeface="+mn-ea"/>
              <a:cs typeface="+mn-ea"/>
              <a:sym typeface="+mn-ea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5120257872551"/>
          <c:y val="0.0570079883805374"/>
          <c:w val="0.684949169352839"/>
          <c:h val="0.9393609295570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dLbl>
              <c:idx val="2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2174559880982"/>
                      <c:h val="0.0595497458242556"/>
                    </c:manualLayout>
                  </c15:layout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3082072898587"/>
                      <c:h val="0.0595497458242556"/>
                    </c:manualLayout>
                  </c15:layout>
                </c:ext>
              </c:extLst>
            </c:dLbl>
            <c:dLbl>
              <c:idx val="4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7793206050087"/>
                      <c:h val="0.0595497458242556"/>
                    </c:manualLayout>
                  </c15:layout>
                </c:ext>
              </c:extLst>
            </c:dLbl>
            <c:dLbl>
              <c:idx val="5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780064468138"/>
                      <c:h val="0.0595497458242556"/>
                    </c:manualLayout>
                  </c15:layout>
                </c:ext>
              </c:extLst>
            </c:dLbl>
            <c:dLbl>
              <c:idx val="7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133647408877"/>
                      <c:h val="0.0595497458242556"/>
                    </c:manualLayout>
                  </c15:layout>
                </c:ext>
              </c:extLst>
            </c:dLbl>
            <c:dLbl>
              <c:idx val="8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7299776841061"/>
                      <c:h val="0.0595497458242556"/>
                    </c:manualLayout>
                  </c15:layout>
                </c:ext>
              </c:extLst>
            </c:dLbl>
            <c:dLbl>
              <c:idx val="9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4988842053062"/>
                      <c:h val="0.0595497458242556"/>
                    </c:manualLayout>
                  </c15:layout>
                </c:ext>
              </c:extLst>
            </c:dLbl>
            <c:dLbl>
              <c:idx val="10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8785023555666"/>
                      <c:h val="0.0595497458242556"/>
                    </c:manualLayout>
                  </c15:layout>
                </c:ext>
              </c:extLst>
            </c:dLbl>
            <c:dLbl>
              <c:idx val="11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952888668485"/>
                      <c:h val="0.0595497458242556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ea"/>
                    <a:ea typeface="+mn-ea"/>
                    <a:cs typeface="+mn-ea"/>
                    <a:sym typeface="+mn-ea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銷售記錄表!$S$5:$S$16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銷售記錄表!$T$5:$T$16</c:f>
              <c:numCache>
                <c:formatCode>#,##0.00_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82"/>
        <c:overlap val="0"/>
        <c:axId val="681503129"/>
        <c:axId val="354430431"/>
      </c:barChart>
      <c:catAx>
        <c:axId val="681503129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354430431"/>
        <c:crosses val="autoZero"/>
        <c:auto val="1"/>
        <c:lblAlgn val="ctr"/>
        <c:lblOffset val="100"/>
        <c:noMultiLvlLbl val="0"/>
      </c:catAx>
      <c:valAx>
        <c:axId val="354430431"/>
        <c:scaling>
          <c:orientation val="minMax"/>
        </c:scaling>
        <c:delete val="1"/>
        <c:axPos val="b"/>
        <c:numFmt formatCode="#,##0.00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68150312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2"/>
    </a:solidFill>
    <a:ln w="9525" cap="flat" cmpd="sng" algn="ctr">
      <a:noFill/>
      <a:round/>
    </a:ln>
    <a:effectLst/>
  </c:spPr>
  <c:txPr>
    <a:bodyPr/>
    <a:lstStyle/>
    <a:p>
      <a:pPr>
        <a:defRPr lang="zh-CN" sz="900">
          <a:solidFill>
            <a:schemeClr val="bg1"/>
          </a:solidFill>
          <a:latin typeface="+mn-ea"/>
          <a:ea typeface="+mn-ea"/>
          <a:cs typeface="+mn-ea"/>
          <a:sym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080" b="0" i="0" u="none" strike="noStrike" kern="1200" spc="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  <a:r>
              <a:rPr sz="100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rPr>
              <a:t>累計銷售</a:t>
            </a:r>
            <a:endParaRPr sz="1000">
              <a:solidFill>
                <a:schemeClr val="tx1"/>
              </a:solidFill>
              <a:latin typeface="+mn-ea"/>
              <a:ea typeface="+mn-ea"/>
              <a:cs typeface="+mn-ea"/>
              <a:sym typeface="+mn-ea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0243931603492"/>
          <c:y val="0.160493827160494"/>
          <c:w val="0.876168838933397"/>
          <c:h val="0.705782975958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銷售記錄表!$M$4</c:f>
              <c:strCache>
                <c:ptCount val="1"/>
                <c:pt idx="0">
                  <c:v>累計銷售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銷售記錄表!$L$5:$L$13</c:f>
              <c:strCache>
                <c:ptCount val="9"/>
                <c:pt idx="0">
                  <c:v>大哥</c:v>
                </c:pt>
                <c:pt idx="1">
                  <c:v>大牛</c:v>
                </c:pt>
                <c:pt idx="2">
                  <c:v>大力</c:v>
                </c:pt>
                <c:pt idx="3">
                  <c:v>大衛</c:v>
                </c:pt>
                <c:pt idx="4">
                  <c:v>大連</c:v>
                </c:pt>
                <c:pt idx="5">
                  <c:v>大哈</c:v>
                </c:pt>
                <c:pt idx="6">
                  <c:v>大強</c:v>
                </c:pt>
                <c:pt idx="7">
                  <c:v>大姐</c:v>
                </c:pt>
                <c:pt idx="8">
                  <c:v>大叔</c:v>
                </c:pt>
              </c:strCache>
            </c:strRef>
          </c:cat>
          <c:val>
            <c:numRef>
              <c:f>銷售記錄表!$M$5:$M$13</c:f>
              <c:numCache>
                <c:formatCode>#,##0.00_ </c:formatCode>
                <c:ptCount val="9"/>
                <c:pt idx="0">
                  <c:v>7478</c:v>
                </c:pt>
                <c:pt idx="1">
                  <c:v>8404</c:v>
                </c:pt>
                <c:pt idx="2">
                  <c:v>10275</c:v>
                </c:pt>
                <c:pt idx="3">
                  <c:v>7161</c:v>
                </c:pt>
                <c:pt idx="4">
                  <c:v>6205</c:v>
                </c:pt>
                <c:pt idx="5">
                  <c:v>2835</c:v>
                </c:pt>
                <c:pt idx="6">
                  <c:v>4020</c:v>
                </c:pt>
                <c:pt idx="7">
                  <c:v>5768</c:v>
                </c:pt>
                <c:pt idx="8">
                  <c:v>5261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5322607"/>
        <c:axId val="610345614"/>
      </c:barChart>
      <c:catAx>
        <c:axId val="6753226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610345614"/>
        <c:crosses val="autoZero"/>
        <c:auto val="1"/>
        <c:lblAlgn val="ctr"/>
        <c:lblOffset val="100"/>
        <c:noMultiLvlLbl val="0"/>
      </c:catAx>
      <c:valAx>
        <c:axId val="610345614"/>
        <c:scaling>
          <c:orientation val="minMax"/>
        </c:scaling>
        <c:delete val="0"/>
        <c:axPos val="l"/>
        <c:numFmt formatCode="#,##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675322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900">
          <a:solidFill>
            <a:schemeClr val="tx1"/>
          </a:solidFill>
          <a:latin typeface="+mn-ea"/>
          <a:ea typeface="+mn-ea"/>
          <a:cs typeface="+mn-ea"/>
          <a:sym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960" b="0" i="0" u="none" strike="noStrike" kern="1200" spc="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  <a:r>
              <a:rPr sz="96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rPr>
              <a:t>本月銷售</a:t>
            </a:r>
            <a:endParaRPr sz="960">
              <a:solidFill>
                <a:schemeClr val="tx1"/>
              </a:solidFill>
              <a:latin typeface="+mn-ea"/>
              <a:ea typeface="+mn-ea"/>
              <a:cs typeface="+mn-ea"/>
              <a:sym typeface="+mn-ea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00884955752212"/>
          <c:y val="0.163780120481928"/>
          <c:w val="0.791740412979351"/>
          <c:h val="0.6972138554216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銷售記錄表!$L$5:$L$13</c:f>
              <c:strCache>
                <c:ptCount val="9"/>
                <c:pt idx="0">
                  <c:v>大哥</c:v>
                </c:pt>
                <c:pt idx="1">
                  <c:v>大牛</c:v>
                </c:pt>
                <c:pt idx="2">
                  <c:v>大力</c:v>
                </c:pt>
                <c:pt idx="3">
                  <c:v>大衛</c:v>
                </c:pt>
                <c:pt idx="4">
                  <c:v>大連</c:v>
                </c:pt>
                <c:pt idx="5">
                  <c:v>大哈</c:v>
                </c:pt>
                <c:pt idx="6">
                  <c:v>大強</c:v>
                </c:pt>
                <c:pt idx="7">
                  <c:v>大姐</c:v>
                </c:pt>
                <c:pt idx="8">
                  <c:v>大叔</c:v>
                </c:pt>
              </c:strCache>
            </c:strRef>
          </c:cat>
          <c:val>
            <c:numRef>
              <c:f>銷售記錄表!$N$5:$N$13</c:f>
              <c:numCache>
                <c:formatCode>#,##0.00_ 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1499831"/>
        <c:axId val="184750813"/>
      </c:barChart>
      <c:catAx>
        <c:axId val="4114998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184750813"/>
        <c:crosses val="autoZero"/>
        <c:auto val="1"/>
        <c:lblAlgn val="ctr"/>
        <c:lblOffset val="100"/>
        <c:noMultiLvlLbl val="0"/>
      </c:catAx>
      <c:valAx>
        <c:axId val="184750813"/>
        <c:scaling>
          <c:orientation val="minMax"/>
        </c:scaling>
        <c:delete val="0"/>
        <c:axPos val="l"/>
        <c:numFmt formatCode="#,##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411499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800">
          <a:solidFill>
            <a:schemeClr val="tx1"/>
          </a:solidFill>
          <a:latin typeface="+mn-ea"/>
          <a:ea typeface="+mn-ea"/>
          <a:cs typeface="+mn-ea"/>
          <a:sym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960" b="0" i="0" u="none" strike="noStrike" kern="1200" spc="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  <a:r>
              <a:rPr sz="96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rPr>
              <a:t>本週銷售</a:t>
            </a:r>
            <a:endParaRPr sz="960">
              <a:solidFill>
                <a:schemeClr val="tx1"/>
              </a:solidFill>
              <a:latin typeface="+mn-ea"/>
              <a:ea typeface="+mn-ea"/>
              <a:cs typeface="+mn-ea"/>
              <a:sym typeface="+mn-ea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4799196787149"/>
          <c:y val="0.151000377500944"/>
          <c:w val="0.710542168674699"/>
          <c:h val="0.8376745941864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baseline="0">
                    <a:solidFill>
                      <a:schemeClr val="tx1"/>
                    </a:solidFill>
                    <a:latin typeface="+mn-ea"/>
                    <a:ea typeface="+mn-ea"/>
                    <a:cs typeface="+mn-ea"/>
                    <a:sym typeface="+mn-ea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銷售記錄表!$L$5:$L$13</c:f>
              <c:strCache>
                <c:ptCount val="9"/>
                <c:pt idx="0">
                  <c:v>大哥</c:v>
                </c:pt>
                <c:pt idx="1">
                  <c:v>大牛</c:v>
                </c:pt>
                <c:pt idx="2">
                  <c:v>大力</c:v>
                </c:pt>
                <c:pt idx="3">
                  <c:v>大衛</c:v>
                </c:pt>
                <c:pt idx="4">
                  <c:v>大連</c:v>
                </c:pt>
                <c:pt idx="5">
                  <c:v>大哈</c:v>
                </c:pt>
                <c:pt idx="6">
                  <c:v>大強</c:v>
                </c:pt>
                <c:pt idx="7">
                  <c:v>大姐</c:v>
                </c:pt>
                <c:pt idx="8">
                  <c:v>大叔</c:v>
                </c:pt>
              </c:strCache>
            </c:strRef>
          </c:cat>
          <c:val>
            <c:numRef>
              <c:f>銷售記錄表!$O$5:$O$13</c:f>
              <c:numCache>
                <c:formatCode>#,##0.00_ 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30"/>
        <c:overlap val="0"/>
        <c:axId val="201618436"/>
        <c:axId val="505338976"/>
      </c:barChart>
      <c:catAx>
        <c:axId val="201618436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505338976"/>
        <c:crosses val="autoZero"/>
        <c:auto val="1"/>
        <c:lblAlgn val="ctr"/>
        <c:lblOffset val="100"/>
        <c:noMultiLvlLbl val="0"/>
      </c:catAx>
      <c:valAx>
        <c:axId val="505338976"/>
        <c:scaling>
          <c:orientation val="minMax"/>
        </c:scaling>
        <c:delete val="1"/>
        <c:axPos val="b"/>
        <c:numFmt formatCode="#,##0.00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2016184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800">
          <a:solidFill>
            <a:schemeClr val="tx1"/>
          </a:solidFill>
          <a:latin typeface="+mn-ea"/>
          <a:ea typeface="+mn-ea"/>
          <a:cs typeface="+mn-ea"/>
          <a:sym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960" b="0" i="0" u="none" strike="noStrike" kern="1200" spc="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  <a:r>
              <a:rPr sz="96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rPr>
              <a:t>今日銷售</a:t>
            </a:r>
            <a:endParaRPr sz="960">
              <a:solidFill>
                <a:schemeClr val="tx1"/>
              </a:solidFill>
              <a:latin typeface="+mn-ea"/>
              <a:ea typeface="+mn-ea"/>
              <a:cs typeface="+mn-ea"/>
              <a:sym typeface="+mn-ea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00294117647059"/>
          <c:y val="0.170488165680473"/>
          <c:w val="0.792352941176471"/>
          <c:h val="0.69297337278106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0A24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銷售記錄表!$L$5:$L$13</c:f>
              <c:strCache>
                <c:ptCount val="9"/>
                <c:pt idx="0">
                  <c:v>大哥</c:v>
                </c:pt>
                <c:pt idx="1">
                  <c:v>大牛</c:v>
                </c:pt>
                <c:pt idx="2">
                  <c:v>大力</c:v>
                </c:pt>
                <c:pt idx="3">
                  <c:v>大衛</c:v>
                </c:pt>
                <c:pt idx="4">
                  <c:v>大連</c:v>
                </c:pt>
                <c:pt idx="5">
                  <c:v>大哈</c:v>
                </c:pt>
                <c:pt idx="6">
                  <c:v>大強</c:v>
                </c:pt>
                <c:pt idx="7">
                  <c:v>大姐</c:v>
                </c:pt>
                <c:pt idx="8">
                  <c:v>大叔</c:v>
                </c:pt>
              </c:strCache>
            </c:strRef>
          </c:cat>
          <c:val>
            <c:numRef>
              <c:f>銷售記錄表!$P$5:$P$13</c:f>
              <c:numCache>
                <c:formatCode>#,##0.00_ 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188542472"/>
        <c:axId val="820551867"/>
      </c:lineChart>
      <c:catAx>
        <c:axId val="1885424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820551867"/>
        <c:crosses val="autoZero"/>
        <c:auto val="1"/>
        <c:lblAlgn val="ctr"/>
        <c:lblOffset val="100"/>
        <c:noMultiLvlLbl val="0"/>
      </c:catAx>
      <c:valAx>
        <c:axId val="820551867"/>
        <c:scaling>
          <c:orientation val="minMax"/>
        </c:scaling>
        <c:delete val="0"/>
        <c:axPos val="l"/>
        <c:numFmt formatCode="#,##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/>
                </a:solidFill>
                <a:latin typeface="+mn-ea"/>
                <a:ea typeface="+mn-ea"/>
                <a:cs typeface="+mn-ea"/>
                <a:sym typeface="+mn-ea"/>
              </a:defRPr>
            </a:pPr>
          </a:p>
        </c:txPr>
        <c:crossAx val="188542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800">
          <a:solidFill>
            <a:schemeClr val="tx1"/>
          </a:solidFill>
          <a:latin typeface="+mn-ea"/>
          <a:ea typeface="+mn-ea"/>
          <a:cs typeface="+mn-ea"/>
          <a:sym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13335</xdr:colOff>
      <xdr:row>16</xdr:row>
      <xdr:rowOff>10160</xdr:rowOff>
    </xdr:from>
    <xdr:to>
      <xdr:col>6</xdr:col>
      <xdr:colOff>859155</xdr:colOff>
      <xdr:row>22</xdr:row>
      <xdr:rowOff>267970</xdr:rowOff>
    </xdr:to>
    <xdr:graphicFrame>
      <xdr:nvGraphicFramePr>
        <xdr:cNvPr id="7" name="圖表 6"/>
        <xdr:cNvGraphicFramePr/>
      </xdr:nvGraphicFramePr>
      <xdr:xfrm>
        <a:off x="2764155" y="4112260"/>
        <a:ext cx="2598420" cy="20104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57785</xdr:colOff>
      <xdr:row>4</xdr:row>
      <xdr:rowOff>20955</xdr:rowOff>
    </xdr:from>
    <xdr:to>
      <xdr:col>2</xdr:col>
      <xdr:colOff>843915</xdr:colOff>
      <xdr:row>23</xdr:row>
      <xdr:rowOff>139065</xdr:rowOff>
    </xdr:to>
    <xdr:graphicFrame>
      <xdr:nvGraphicFramePr>
        <xdr:cNvPr id="11" name="圖表 10"/>
        <xdr:cNvGraphicFramePr/>
      </xdr:nvGraphicFramePr>
      <xdr:xfrm>
        <a:off x="57785" y="1024255"/>
        <a:ext cx="2538730" cy="52616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35560</xdr:colOff>
      <xdr:row>16</xdr:row>
      <xdr:rowOff>52070</xdr:rowOff>
    </xdr:from>
    <xdr:to>
      <xdr:col>14</xdr:col>
      <xdr:colOff>842645</xdr:colOff>
      <xdr:row>22</xdr:row>
      <xdr:rowOff>269240</xdr:rowOff>
    </xdr:to>
    <xdr:graphicFrame>
      <xdr:nvGraphicFramePr>
        <xdr:cNvPr id="12" name="圖表 11"/>
        <xdr:cNvGraphicFramePr/>
      </xdr:nvGraphicFramePr>
      <xdr:xfrm>
        <a:off x="5537200" y="4154170"/>
        <a:ext cx="5310505" cy="19697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20320</xdr:colOff>
      <xdr:row>9</xdr:row>
      <xdr:rowOff>36195</xdr:rowOff>
    </xdr:from>
    <xdr:to>
      <xdr:col>6</xdr:col>
      <xdr:colOff>850900</xdr:colOff>
      <xdr:row>14</xdr:row>
      <xdr:rowOff>274955</xdr:rowOff>
    </xdr:to>
    <xdr:graphicFrame>
      <xdr:nvGraphicFramePr>
        <xdr:cNvPr id="13" name="圖表 12"/>
        <xdr:cNvGraphicFramePr/>
      </xdr:nvGraphicFramePr>
      <xdr:xfrm>
        <a:off x="2771140" y="2258695"/>
        <a:ext cx="2583180" cy="16992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50800</xdr:colOff>
      <xdr:row>9</xdr:row>
      <xdr:rowOff>20320</xdr:rowOff>
    </xdr:from>
    <xdr:to>
      <xdr:col>10</xdr:col>
      <xdr:colOff>828040</xdr:colOff>
      <xdr:row>14</xdr:row>
      <xdr:rowOff>254635</xdr:rowOff>
    </xdr:to>
    <xdr:graphicFrame>
      <xdr:nvGraphicFramePr>
        <xdr:cNvPr id="14" name="圖表 13"/>
        <xdr:cNvGraphicFramePr/>
      </xdr:nvGraphicFramePr>
      <xdr:xfrm>
        <a:off x="5552440" y="2242820"/>
        <a:ext cx="2529840" cy="16948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27940</xdr:colOff>
      <xdr:row>8</xdr:row>
      <xdr:rowOff>126365</xdr:rowOff>
    </xdr:from>
    <xdr:to>
      <xdr:col>14</xdr:col>
      <xdr:colOff>866140</xdr:colOff>
      <xdr:row>14</xdr:row>
      <xdr:rowOff>273685</xdr:rowOff>
    </xdr:to>
    <xdr:graphicFrame>
      <xdr:nvGraphicFramePr>
        <xdr:cNvPr id="15" name="圖表 14"/>
        <xdr:cNvGraphicFramePr/>
      </xdr:nvGraphicFramePr>
      <xdr:xfrm>
        <a:off x="8280400" y="2221865"/>
        <a:ext cx="2590800" cy="17348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S7" sqref="S7"/>
    </sheetView>
  </sheetViews>
  <sheetFormatPr defaultColWidth="12.7777777777778" defaultRowHeight="23" customHeight="1"/>
  <cols>
    <col min="1" max="3" width="12.7777777777778" style="1" customWidth="1"/>
    <col min="4" max="4" width="1.77777777777778" style="1" customWidth="1"/>
    <col min="5" max="7" width="12.7777777777778" style="1" customWidth="1"/>
    <col min="8" max="8" width="1.77777777777778" style="1" customWidth="1"/>
    <col min="9" max="11" width="12.7777777777778" style="1" customWidth="1"/>
    <col min="12" max="12" width="1.77777777777778" style="1" customWidth="1"/>
    <col min="13" max="15" width="12.7777777777778" style="1" customWidth="1"/>
    <col min="16" max="16" width="1.77777777777778" style="1" customWidth="1"/>
    <col min="17" max="16383" width="12.7777777777778" style="1" customWidth="1"/>
    <col min="16384" max="16384" width="12.7777777777778" style="1"/>
  </cols>
  <sheetData>
    <row r="1" customHeight="1" spans="1:16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customHeight="1" spans="1:16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customHeight="1" spans="1:16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10" customHeight="1" spans="1:16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ht="25" customHeight="1" spans="1:16">
      <c r="A5" s="22"/>
      <c r="B5" s="22"/>
      <c r="C5" s="22"/>
      <c r="D5" s="21"/>
      <c r="E5" s="23">
        <f ca="1">SUM(銷售記錄表!$T$5:$T$16)</f>
        <v>0</v>
      </c>
      <c r="F5" s="23"/>
      <c r="G5" s="23"/>
      <c r="I5" s="25">
        <f ca="1">SUMPRODUCT((YEAR(銷售記錄表!$B$5:$B$34000)=銷售記錄表!$C$3)*(MONTH(銷售記錄表!$B$5:$B$34000)=銷售記錄表!$D$3)*(銷售記錄表!$H$5:$H$34000))</f>
        <v>0</v>
      </c>
      <c r="J5" s="25"/>
      <c r="K5" s="25"/>
      <c r="M5" s="26">
        <f ca="1">SUMIF(銷售記錄表!$B$5:$B$34000,TODAY())</f>
        <v>0</v>
      </c>
      <c r="N5" s="26"/>
      <c r="O5" s="26"/>
      <c r="P5" s="21"/>
    </row>
    <row r="6" ht="25" customHeight="1" spans="1:16">
      <c r="A6" s="22"/>
      <c r="B6" s="22"/>
      <c r="C6" s="22"/>
      <c r="D6" s="21"/>
      <c r="E6" s="23"/>
      <c r="F6" s="23"/>
      <c r="G6" s="23"/>
      <c r="I6" s="25"/>
      <c r="J6" s="25"/>
      <c r="K6" s="25"/>
      <c r="M6" s="26"/>
      <c r="N6" s="26"/>
      <c r="O6" s="26"/>
      <c r="P6" s="21"/>
    </row>
    <row r="7" customFormat="1" customHeight="1" spans="1:21">
      <c r="A7" s="22"/>
      <c r="B7" s="22"/>
      <c r="C7" s="22"/>
      <c r="D7" s="21"/>
      <c r="E7" s="1" t="s">
        <v>1</v>
      </c>
      <c r="F7" s="1"/>
      <c r="G7" s="1"/>
      <c r="H7" s="1"/>
      <c r="I7" s="1" t="s">
        <v>2</v>
      </c>
      <c r="J7" s="1"/>
      <c r="K7" s="1"/>
      <c r="L7" s="1"/>
      <c r="M7" s="1" t="s">
        <v>3</v>
      </c>
      <c r="N7" s="1"/>
      <c r="O7" s="1"/>
      <c r="P7" s="21"/>
      <c r="Q7" s="27"/>
      <c r="R7" s="27"/>
      <c r="S7" s="27"/>
      <c r="T7" s="27"/>
      <c r="U7" s="27"/>
    </row>
    <row r="8" s="1" customFormat="1" ht="13" customHeight="1" spans="1:16">
      <c r="A8" s="22"/>
      <c r="B8" s="22"/>
      <c r="C8" s="22"/>
      <c r="D8" s="21"/>
      <c r="P8" s="21"/>
    </row>
    <row r="9" ht="10" customHeight="1" spans="1:16">
      <c r="A9" s="22"/>
      <c r="B9" s="22"/>
      <c r="C9" s="22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customHeight="1" spans="1:16">
      <c r="A10" s="22"/>
      <c r="B10" s="22"/>
      <c r="C10" s="22"/>
      <c r="D10" s="21"/>
      <c r="H10" s="21"/>
      <c r="L10" s="21"/>
      <c r="P10" s="21"/>
    </row>
    <row r="11" customHeight="1" spans="1:16">
      <c r="A11" s="22"/>
      <c r="B11" s="22"/>
      <c r="C11" s="22"/>
      <c r="D11" s="21"/>
      <c r="H11" s="21"/>
      <c r="L11" s="21"/>
      <c r="P11" s="21"/>
    </row>
    <row r="12" customHeight="1" spans="1:16">
      <c r="A12" s="22"/>
      <c r="B12" s="22"/>
      <c r="C12" s="22"/>
      <c r="D12" s="21"/>
      <c r="H12" s="21"/>
      <c r="L12" s="21"/>
      <c r="P12" s="21"/>
    </row>
    <row r="13" customHeight="1" spans="1:16">
      <c r="A13" s="24"/>
      <c r="B13" s="24"/>
      <c r="C13" s="24"/>
      <c r="D13" s="21"/>
      <c r="H13" s="21"/>
      <c r="L13" s="21"/>
      <c r="P13" s="21"/>
    </row>
    <row r="14" customHeight="1" spans="1:16">
      <c r="A14" s="24"/>
      <c r="B14" s="24"/>
      <c r="C14" s="24"/>
      <c r="D14" s="21"/>
      <c r="H14" s="21"/>
      <c r="L14" s="21"/>
      <c r="P14" s="21"/>
    </row>
    <row r="15" customHeight="1" spans="1:16">
      <c r="A15" s="22"/>
      <c r="B15" s="22"/>
      <c r="C15" s="22"/>
      <c r="D15" s="21"/>
      <c r="H15" s="21"/>
      <c r="L15" s="21"/>
      <c r="P15" s="21"/>
    </row>
    <row r="16" ht="10" customHeight="1" spans="1:16">
      <c r="A16" s="22"/>
      <c r="B16" s="22"/>
      <c r="C16" s="22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customHeight="1" spans="1:16">
      <c r="A17" s="22"/>
      <c r="B17" s="22"/>
      <c r="C17" s="22"/>
      <c r="D17" s="21"/>
      <c r="H17" s="21"/>
      <c r="P17" s="21"/>
    </row>
    <row r="18" customHeight="1" spans="1:16">
      <c r="A18" s="22"/>
      <c r="B18" s="22"/>
      <c r="C18" s="22"/>
      <c r="D18" s="21"/>
      <c r="H18" s="21"/>
      <c r="P18" s="21"/>
    </row>
    <row r="19" customHeight="1" spans="1:16">
      <c r="A19" s="22"/>
      <c r="B19" s="22"/>
      <c r="C19" s="22"/>
      <c r="D19" s="21"/>
      <c r="H19" s="21"/>
      <c r="P19" s="21"/>
    </row>
    <row r="20" customHeight="1" spans="1:16">
      <c r="A20" s="22"/>
      <c r="B20" s="22"/>
      <c r="C20" s="22"/>
      <c r="D20" s="21"/>
      <c r="H20" s="21"/>
      <c r="P20" s="21"/>
    </row>
    <row r="21" customHeight="1" spans="1:16">
      <c r="A21" s="22"/>
      <c r="B21" s="22"/>
      <c r="C21" s="22"/>
      <c r="D21" s="21"/>
      <c r="H21" s="21"/>
      <c r="P21" s="21"/>
    </row>
    <row r="22" customHeight="1" spans="1:16">
      <c r="A22" s="22"/>
      <c r="B22" s="22"/>
      <c r="C22" s="22"/>
      <c r="D22" s="21"/>
      <c r="H22" s="21"/>
      <c r="P22" s="21"/>
    </row>
    <row r="23" customHeight="1" spans="1:16">
      <c r="A23" s="22"/>
      <c r="B23" s="22"/>
      <c r="C23" s="22"/>
      <c r="D23" s="21"/>
      <c r="H23" s="21"/>
      <c r="P23" s="21"/>
    </row>
    <row r="24" ht="16" customHeight="1" spans="1:16">
      <c r="A24" s="22"/>
      <c r="B24" s="22"/>
      <c r="C24" s="22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</sheetData>
  <mergeCells count="10">
    <mergeCell ref="E7:G7"/>
    <mergeCell ref="I7:K7"/>
    <mergeCell ref="M7:O7"/>
    <mergeCell ref="E8:G8"/>
    <mergeCell ref="I8:K8"/>
    <mergeCell ref="M8:O8"/>
    <mergeCell ref="A1:P3"/>
    <mergeCell ref="E5:G6"/>
    <mergeCell ref="I5:K6"/>
    <mergeCell ref="M5:O6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U34"/>
  <sheetViews>
    <sheetView tabSelected="1" workbookViewId="0">
      <selection activeCell="O19" sqref="O19"/>
    </sheetView>
  </sheetViews>
  <sheetFormatPr defaultColWidth="14.7777777777778" defaultRowHeight="23" customHeight="1"/>
  <cols>
    <col min="1" max="1" width="3.88888888888889" style="1" customWidth="1"/>
    <col min="2" max="2" width="14.7777777777778" style="2" customWidth="1"/>
    <col min="3" max="6" width="14.7777777777778" style="1" customWidth="1"/>
    <col min="7" max="8" width="14.7777777777778" style="3" customWidth="1"/>
    <col min="9" max="10" width="14.7777777777778" style="1" customWidth="1"/>
    <col min="11" max="11" width="1.77777777777778" style="1" customWidth="1"/>
    <col min="12" max="12" width="14.7777777777778" style="1" customWidth="1"/>
    <col min="13" max="16" width="14.7777777777778" style="3" customWidth="1"/>
    <col min="17" max="17" width="10.4444444444444" style="4" customWidth="1"/>
    <col min="18" max="18" width="1.77777777777778" style="4" customWidth="1"/>
    <col min="19" max="19" width="14.7777777777778" style="1" customWidth="1"/>
    <col min="20" max="20" width="14.7777777777778" style="3" customWidth="1"/>
    <col min="21" max="21" width="14.7777777777778" style="4" customWidth="1"/>
    <col min="22" max="16384" width="14.7777777777778" style="1" customWidth="1"/>
  </cols>
  <sheetData>
    <row r="1" customHeight="1" spans="2:10">
      <c r="B1" s="5" t="s">
        <v>4</v>
      </c>
      <c r="C1" s="6"/>
      <c r="D1" s="6"/>
      <c r="E1" s="6"/>
      <c r="F1" s="6"/>
      <c r="G1" s="7"/>
      <c r="H1" s="7"/>
      <c r="I1" s="6"/>
      <c r="J1" s="6"/>
    </row>
    <row r="2" customHeight="1" spans="2:10">
      <c r="B2" s="5"/>
      <c r="C2" s="6"/>
      <c r="D2" s="6"/>
      <c r="E2" s="6"/>
      <c r="F2" s="6"/>
      <c r="G2" s="7"/>
      <c r="H2" s="7"/>
      <c r="I2" s="6"/>
      <c r="J2" s="6"/>
    </row>
    <row r="3" customHeight="1" spans="2:4">
      <c r="B3" s="8" t="s">
        <v>5</v>
      </c>
      <c r="C3" s="9">
        <f ca="1">YEAR(TODAY())</f>
        <v>2023</v>
      </c>
      <c r="D3" s="10">
        <f ca="1">MONTH(TODAY())</f>
        <v>2</v>
      </c>
    </row>
    <row r="4" ht="27" customHeight="1" spans="2:21"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3" t="s">
        <v>11</v>
      </c>
      <c r="H4" s="13" t="s">
        <v>12</v>
      </c>
      <c r="I4" s="12" t="s">
        <v>13</v>
      </c>
      <c r="J4" s="12" t="s">
        <v>14</v>
      </c>
      <c r="L4" s="12" t="s">
        <v>13</v>
      </c>
      <c r="M4" s="13" t="s">
        <v>1</v>
      </c>
      <c r="N4" s="13" t="s">
        <v>2</v>
      </c>
      <c r="O4" s="13" t="s">
        <v>15</v>
      </c>
      <c r="P4" s="13" t="s">
        <v>3</v>
      </c>
      <c r="Q4" s="17" t="s">
        <v>16</v>
      </c>
      <c r="S4" s="12" t="s">
        <v>17</v>
      </c>
      <c r="T4" s="13" t="s">
        <v>12</v>
      </c>
      <c r="U4" s="17" t="s">
        <v>18</v>
      </c>
    </row>
    <row r="5" customHeight="1" spans="2:21">
      <c r="B5" s="14">
        <v>44562</v>
      </c>
      <c r="C5" s="15" t="s">
        <v>19</v>
      </c>
      <c r="D5" s="15" t="s">
        <v>20</v>
      </c>
      <c r="E5" s="15" t="s">
        <v>21</v>
      </c>
      <c r="F5" s="15">
        <v>16</v>
      </c>
      <c r="G5" s="16">
        <v>24</v>
      </c>
      <c r="H5" s="16">
        <f>F5*G5</f>
        <v>384</v>
      </c>
      <c r="I5" s="15" t="s">
        <v>22</v>
      </c>
      <c r="J5" s="15"/>
      <c r="L5" s="15" t="s">
        <v>22</v>
      </c>
      <c r="M5" s="16">
        <f>SUMIF($I$5:$I$27000,L5,$H$5:$H$27000)</f>
        <v>7478</v>
      </c>
      <c r="N5" s="16">
        <f ca="1">SUMPRODUCT((YEAR($B$5:$B$27000)=$C$3)*(MONTH($B$5:$B$27000)=$D$3)*($H$5:$H$27000)*(($I$5:$I$27000)=L5))</f>
        <v>0</v>
      </c>
      <c r="O5" s="16">
        <f ca="1">SUMIFS($H$5:$H$27000,$I$5:$I$27000,L5,$B$5:$B$27000,"&gt;="&amp;TODAY()-7,$B$5:$B$27000,"&lt;="&amp;TODAY())</f>
        <v>0</v>
      </c>
      <c r="P5" s="16">
        <f ca="1">SUMIFS($H$5:$H$27000,$B$5:$B$27000,TODAY(),$I$5:$I$27000,L5)</f>
        <v>0</v>
      </c>
      <c r="Q5" s="18" t="e">
        <f ca="1">M5/$T$17</f>
        <v>#DIV/0!</v>
      </c>
      <c r="S5" s="15" t="s">
        <v>23</v>
      </c>
      <c r="T5" s="16">
        <f ca="1">SUMPRODUCT((YEAR($B$5:$B$27000)=$C$3)*(MONTH($B$5:$B$27000)&amp;"月"=S5)*($H$5:$H$27000))</f>
        <v>0</v>
      </c>
      <c r="U5" s="18" t="e">
        <f ca="1">T5/$T$17</f>
        <v>#DIV/0!</v>
      </c>
    </row>
    <row r="6" customHeight="1" spans="2:21">
      <c r="B6" s="14">
        <v>44593</v>
      </c>
      <c r="C6" s="15" t="s">
        <v>24</v>
      </c>
      <c r="D6" s="15" t="s">
        <v>20</v>
      </c>
      <c r="E6" s="15" t="s">
        <v>25</v>
      </c>
      <c r="F6" s="15">
        <v>28</v>
      </c>
      <c r="G6" s="16">
        <v>35</v>
      </c>
      <c r="H6" s="16">
        <f t="shared" ref="H6:H27" si="0">F6*G6</f>
        <v>980</v>
      </c>
      <c r="I6" s="15" t="s">
        <v>26</v>
      </c>
      <c r="J6" s="15"/>
      <c r="L6" s="15" t="s">
        <v>26</v>
      </c>
      <c r="M6" s="16">
        <f t="shared" ref="M6:M13" si="1">SUMIF($I$5:$I$27000,L6,$H$5:$H$27000)</f>
        <v>8404</v>
      </c>
      <c r="N6" s="16">
        <f ca="1" t="shared" ref="N6:N13" si="2">SUMPRODUCT((YEAR($B$5:$B$27000)=$C$3)*(MONTH($B$5:$B$27000)=$D$3)*($H$5:$H$27000)*(($I$5:$I$27000)=L6))</f>
        <v>0</v>
      </c>
      <c r="O6" s="16">
        <f ca="1" t="shared" ref="O6:O13" si="3">SUMIFS($H$5:$H$27000,$I$5:$I$27000,L6,$B$5:$B$27000,"&gt;="&amp;TODAY()-7,$B$5:$B$27000,"&lt;="&amp;TODAY())</f>
        <v>0</v>
      </c>
      <c r="P6" s="16">
        <f ca="1" t="shared" ref="P6:P13" si="4">SUMIFS($H$5:$H$27000,$B$5:$B$27000,TODAY(),$I$5:$I$27000,L6)</f>
        <v>0</v>
      </c>
      <c r="Q6" s="18" t="e">
        <f ca="1" t="shared" ref="Q6:Q13" si="5">M6/$T$17</f>
        <v>#DIV/0!</v>
      </c>
      <c r="S6" s="15" t="s">
        <v>27</v>
      </c>
      <c r="T6" s="16">
        <f ca="1" t="shared" ref="T6:T16" si="6">SUMPRODUCT((YEAR($B$5:$B$27000)=$C$3)*(MONTH($B$5:$B$27000)&amp;"月"=S6)*($H$5:$H$27000))</f>
        <v>0</v>
      </c>
      <c r="U6" s="18" t="e">
        <f ca="1" t="shared" ref="U6:U16" si="7">T6/$T$17</f>
        <v>#DIV/0!</v>
      </c>
    </row>
    <row r="7" customHeight="1" spans="2:21">
      <c r="B7" s="14">
        <v>44621</v>
      </c>
      <c r="C7" s="15" t="s">
        <v>28</v>
      </c>
      <c r="D7" s="15" t="s">
        <v>20</v>
      </c>
      <c r="E7" s="15" t="s">
        <v>29</v>
      </c>
      <c r="F7" s="15">
        <v>72</v>
      </c>
      <c r="G7" s="16">
        <v>45</v>
      </c>
      <c r="H7" s="16">
        <f t="shared" si="0"/>
        <v>3240</v>
      </c>
      <c r="I7" s="15" t="s">
        <v>30</v>
      </c>
      <c r="J7" s="15"/>
      <c r="L7" s="15" t="s">
        <v>30</v>
      </c>
      <c r="M7" s="16">
        <f t="shared" si="1"/>
        <v>10275</v>
      </c>
      <c r="N7" s="16">
        <f ca="1" t="shared" si="2"/>
        <v>0</v>
      </c>
      <c r="O7" s="16">
        <f ca="1" t="shared" si="3"/>
        <v>0</v>
      </c>
      <c r="P7" s="16">
        <f ca="1" t="shared" si="4"/>
        <v>0</v>
      </c>
      <c r="Q7" s="18" t="e">
        <f ca="1" t="shared" si="5"/>
        <v>#DIV/0!</v>
      </c>
      <c r="S7" s="15" t="s">
        <v>31</v>
      </c>
      <c r="T7" s="16">
        <f ca="1" t="shared" si="6"/>
        <v>0</v>
      </c>
      <c r="U7" s="18" t="e">
        <f ca="1" t="shared" si="7"/>
        <v>#DIV/0!</v>
      </c>
    </row>
    <row r="8" customHeight="1" spans="2:21">
      <c r="B8" s="14">
        <v>44652</v>
      </c>
      <c r="C8" s="15" t="s">
        <v>32</v>
      </c>
      <c r="D8" s="15" t="s">
        <v>20</v>
      </c>
      <c r="E8" s="15" t="s">
        <v>33</v>
      </c>
      <c r="F8" s="15">
        <v>56</v>
      </c>
      <c r="G8" s="16">
        <v>56</v>
      </c>
      <c r="H8" s="16">
        <f t="shared" si="0"/>
        <v>3136</v>
      </c>
      <c r="I8" s="15" t="s">
        <v>34</v>
      </c>
      <c r="J8" s="15"/>
      <c r="L8" s="15" t="s">
        <v>34</v>
      </c>
      <c r="M8" s="16">
        <f t="shared" si="1"/>
        <v>7161</v>
      </c>
      <c r="N8" s="16">
        <f ca="1" t="shared" si="2"/>
        <v>0</v>
      </c>
      <c r="O8" s="16">
        <f ca="1" t="shared" si="3"/>
        <v>0</v>
      </c>
      <c r="P8" s="16">
        <f ca="1" t="shared" si="4"/>
        <v>0</v>
      </c>
      <c r="Q8" s="18" t="e">
        <f ca="1" t="shared" si="5"/>
        <v>#DIV/0!</v>
      </c>
      <c r="S8" s="15" t="s">
        <v>35</v>
      </c>
      <c r="T8" s="16">
        <f ca="1" t="shared" si="6"/>
        <v>0</v>
      </c>
      <c r="U8" s="18" t="e">
        <f ca="1" t="shared" si="7"/>
        <v>#DIV/0!</v>
      </c>
    </row>
    <row r="9" customHeight="1" spans="2:21">
      <c r="B9" s="14">
        <v>44682</v>
      </c>
      <c r="C9" s="15" t="s">
        <v>36</v>
      </c>
      <c r="D9" s="15" t="s">
        <v>20</v>
      </c>
      <c r="E9" s="15" t="s">
        <v>37</v>
      </c>
      <c r="F9" s="15">
        <v>25</v>
      </c>
      <c r="G9" s="16">
        <v>45</v>
      </c>
      <c r="H9" s="16">
        <f t="shared" si="0"/>
        <v>1125</v>
      </c>
      <c r="I9" s="15" t="s">
        <v>38</v>
      </c>
      <c r="J9" s="15"/>
      <c r="L9" s="15" t="s">
        <v>38</v>
      </c>
      <c r="M9" s="16">
        <f t="shared" si="1"/>
        <v>6205</v>
      </c>
      <c r="N9" s="16">
        <f ca="1" t="shared" si="2"/>
        <v>0</v>
      </c>
      <c r="O9" s="16">
        <f ca="1" t="shared" si="3"/>
        <v>0</v>
      </c>
      <c r="P9" s="16">
        <f ca="1" t="shared" si="4"/>
        <v>0</v>
      </c>
      <c r="Q9" s="18" t="e">
        <f ca="1" t="shared" si="5"/>
        <v>#DIV/0!</v>
      </c>
      <c r="S9" s="15" t="s">
        <v>39</v>
      </c>
      <c r="T9" s="16">
        <f ca="1" t="shared" si="6"/>
        <v>0</v>
      </c>
      <c r="U9" s="18" t="e">
        <f ca="1" t="shared" si="7"/>
        <v>#DIV/0!</v>
      </c>
    </row>
    <row r="10" customHeight="1" spans="2:21">
      <c r="B10" s="14">
        <v>44719</v>
      </c>
      <c r="C10" s="15" t="s">
        <v>40</v>
      </c>
      <c r="D10" s="15" t="s">
        <v>20</v>
      </c>
      <c r="E10" s="15" t="s">
        <v>21</v>
      </c>
      <c r="F10" s="15">
        <v>35</v>
      </c>
      <c r="G10" s="16">
        <v>58</v>
      </c>
      <c r="H10" s="16">
        <f t="shared" si="0"/>
        <v>2030</v>
      </c>
      <c r="I10" s="15" t="s">
        <v>41</v>
      </c>
      <c r="J10" s="15"/>
      <c r="L10" s="15" t="s">
        <v>41</v>
      </c>
      <c r="M10" s="16">
        <f t="shared" si="1"/>
        <v>2835</v>
      </c>
      <c r="N10" s="16">
        <f ca="1" t="shared" si="2"/>
        <v>0</v>
      </c>
      <c r="O10" s="16">
        <f ca="1" t="shared" si="3"/>
        <v>0</v>
      </c>
      <c r="P10" s="16">
        <f ca="1" t="shared" si="4"/>
        <v>0</v>
      </c>
      <c r="Q10" s="18" t="e">
        <f ca="1" t="shared" si="5"/>
        <v>#DIV/0!</v>
      </c>
      <c r="S10" s="15" t="s">
        <v>42</v>
      </c>
      <c r="T10" s="16">
        <f ca="1" t="shared" si="6"/>
        <v>0</v>
      </c>
      <c r="U10" s="18" t="e">
        <f ca="1" t="shared" si="7"/>
        <v>#DIV/0!</v>
      </c>
    </row>
    <row r="11" customHeight="1" spans="2:21">
      <c r="B11" s="14">
        <v>44720</v>
      </c>
      <c r="C11" s="15" t="s">
        <v>43</v>
      </c>
      <c r="D11" s="15" t="s">
        <v>20</v>
      </c>
      <c r="E11" s="15" t="s">
        <v>25</v>
      </c>
      <c r="F11" s="15">
        <v>48</v>
      </c>
      <c r="G11" s="16">
        <v>65</v>
      </c>
      <c r="H11" s="16">
        <f t="shared" si="0"/>
        <v>3120</v>
      </c>
      <c r="I11" s="15" t="s">
        <v>44</v>
      </c>
      <c r="J11" s="15"/>
      <c r="L11" s="15" t="s">
        <v>44</v>
      </c>
      <c r="M11" s="16">
        <f t="shared" si="1"/>
        <v>4020</v>
      </c>
      <c r="N11" s="16">
        <f ca="1" t="shared" si="2"/>
        <v>0</v>
      </c>
      <c r="O11" s="16">
        <f ca="1" t="shared" si="3"/>
        <v>0</v>
      </c>
      <c r="P11" s="16">
        <f ca="1" t="shared" si="4"/>
        <v>0</v>
      </c>
      <c r="Q11" s="18" t="e">
        <f ca="1" t="shared" si="5"/>
        <v>#DIV/0!</v>
      </c>
      <c r="S11" s="15" t="s">
        <v>45</v>
      </c>
      <c r="T11" s="16">
        <f ca="1" t="shared" si="6"/>
        <v>0</v>
      </c>
      <c r="U11" s="18" t="e">
        <f ca="1" t="shared" si="7"/>
        <v>#DIV/0!</v>
      </c>
    </row>
    <row r="12" customHeight="1" spans="2:21">
      <c r="B12" s="14">
        <v>44721</v>
      </c>
      <c r="C12" s="15" t="s">
        <v>46</v>
      </c>
      <c r="D12" s="15" t="s">
        <v>20</v>
      </c>
      <c r="E12" s="15" t="s">
        <v>29</v>
      </c>
      <c r="F12" s="15">
        <v>56</v>
      </c>
      <c r="G12" s="16">
        <v>53</v>
      </c>
      <c r="H12" s="16">
        <f t="shared" si="0"/>
        <v>2968</v>
      </c>
      <c r="I12" s="15" t="s">
        <v>47</v>
      </c>
      <c r="J12" s="15"/>
      <c r="L12" s="15" t="s">
        <v>47</v>
      </c>
      <c r="M12" s="16">
        <f t="shared" si="1"/>
        <v>5768</v>
      </c>
      <c r="N12" s="16">
        <f ca="1" t="shared" si="2"/>
        <v>0</v>
      </c>
      <c r="O12" s="16">
        <f ca="1" t="shared" si="3"/>
        <v>0</v>
      </c>
      <c r="P12" s="16">
        <f ca="1" t="shared" si="4"/>
        <v>0</v>
      </c>
      <c r="Q12" s="18" t="e">
        <f ca="1" t="shared" si="5"/>
        <v>#DIV/0!</v>
      </c>
      <c r="S12" s="15" t="s">
        <v>48</v>
      </c>
      <c r="T12" s="16">
        <f ca="1" t="shared" si="6"/>
        <v>0</v>
      </c>
      <c r="U12" s="18" t="e">
        <f ca="1" t="shared" si="7"/>
        <v>#DIV/0!</v>
      </c>
    </row>
    <row r="13" customHeight="1" spans="2:21">
      <c r="B13" s="14">
        <v>44722</v>
      </c>
      <c r="C13" s="15" t="s">
        <v>49</v>
      </c>
      <c r="D13" s="15" t="s">
        <v>20</v>
      </c>
      <c r="E13" s="15" t="s">
        <v>33</v>
      </c>
      <c r="F13" s="15">
        <v>75</v>
      </c>
      <c r="G13" s="16">
        <v>54</v>
      </c>
      <c r="H13" s="16">
        <f t="shared" si="0"/>
        <v>4050</v>
      </c>
      <c r="I13" s="15" t="s">
        <v>22</v>
      </c>
      <c r="J13" s="15"/>
      <c r="L13" s="15" t="s">
        <v>50</v>
      </c>
      <c r="M13" s="16">
        <f t="shared" si="1"/>
        <v>5261</v>
      </c>
      <c r="N13" s="16">
        <f ca="1" t="shared" si="2"/>
        <v>0</v>
      </c>
      <c r="O13" s="16">
        <f ca="1" t="shared" si="3"/>
        <v>0</v>
      </c>
      <c r="P13" s="16">
        <f ca="1" t="shared" si="4"/>
        <v>0</v>
      </c>
      <c r="Q13" s="18" t="e">
        <f ca="1" t="shared" si="5"/>
        <v>#DIV/0!</v>
      </c>
      <c r="S13" s="15" t="s">
        <v>51</v>
      </c>
      <c r="T13" s="16">
        <f ca="1" t="shared" si="6"/>
        <v>0</v>
      </c>
      <c r="U13" s="18" t="e">
        <f ca="1" t="shared" si="7"/>
        <v>#DIV/0!</v>
      </c>
    </row>
    <row r="14" customHeight="1" spans="2:21">
      <c r="B14" s="14">
        <v>44723</v>
      </c>
      <c r="C14" s="15" t="s">
        <v>52</v>
      </c>
      <c r="D14" s="15" t="s">
        <v>20</v>
      </c>
      <c r="E14" s="15" t="s">
        <v>37</v>
      </c>
      <c r="F14" s="15">
        <v>54</v>
      </c>
      <c r="G14" s="16">
        <v>75</v>
      </c>
      <c r="H14" s="16">
        <f t="shared" si="0"/>
        <v>4050</v>
      </c>
      <c r="I14" s="15" t="s">
        <v>26</v>
      </c>
      <c r="J14" s="15"/>
      <c r="S14" s="15" t="s">
        <v>53</v>
      </c>
      <c r="T14" s="16">
        <f ca="1" t="shared" si="6"/>
        <v>0</v>
      </c>
      <c r="U14" s="18" t="e">
        <f ca="1" t="shared" si="7"/>
        <v>#DIV/0!</v>
      </c>
    </row>
    <row r="15" customHeight="1" spans="2:21">
      <c r="B15" s="14">
        <v>44724</v>
      </c>
      <c r="C15" s="15" t="s">
        <v>54</v>
      </c>
      <c r="D15" s="15" t="s">
        <v>20</v>
      </c>
      <c r="E15" s="15" t="s">
        <v>21</v>
      </c>
      <c r="F15" s="15">
        <v>45</v>
      </c>
      <c r="G15" s="16">
        <v>56</v>
      </c>
      <c r="H15" s="16">
        <f t="shared" si="0"/>
        <v>2520</v>
      </c>
      <c r="I15" s="15" t="s">
        <v>30</v>
      </c>
      <c r="J15" s="15"/>
      <c r="S15" s="15" t="s">
        <v>55</v>
      </c>
      <c r="T15" s="16">
        <f ca="1" t="shared" si="6"/>
        <v>0</v>
      </c>
      <c r="U15" s="18" t="e">
        <f ca="1" t="shared" si="7"/>
        <v>#DIV/0!</v>
      </c>
    </row>
    <row r="16" customHeight="1" spans="2:21">
      <c r="B16" s="14">
        <v>44725</v>
      </c>
      <c r="C16" s="15" t="s">
        <v>56</v>
      </c>
      <c r="D16" s="15" t="s">
        <v>20</v>
      </c>
      <c r="E16" s="15" t="s">
        <v>25</v>
      </c>
      <c r="F16" s="15">
        <v>56</v>
      </c>
      <c r="G16" s="16">
        <v>25</v>
      </c>
      <c r="H16" s="16">
        <f t="shared" si="0"/>
        <v>1400</v>
      </c>
      <c r="I16" s="15" t="s">
        <v>34</v>
      </c>
      <c r="J16" s="15"/>
      <c r="S16" s="15" t="s">
        <v>57</v>
      </c>
      <c r="T16" s="16">
        <f ca="1" t="shared" si="6"/>
        <v>0</v>
      </c>
      <c r="U16" s="18" t="e">
        <f ca="1" t="shared" si="7"/>
        <v>#DIV/0!</v>
      </c>
    </row>
    <row r="17" customHeight="1" spans="2:21">
      <c r="B17" s="14">
        <v>44728</v>
      </c>
      <c r="C17" s="15" t="s">
        <v>19</v>
      </c>
      <c r="D17" s="15" t="s">
        <v>20</v>
      </c>
      <c r="E17" s="15" t="s">
        <v>29</v>
      </c>
      <c r="F17" s="15">
        <v>25</v>
      </c>
      <c r="G17" s="16">
        <v>24</v>
      </c>
      <c r="H17" s="16">
        <f t="shared" si="0"/>
        <v>600</v>
      </c>
      <c r="I17" s="15" t="s">
        <v>38</v>
      </c>
      <c r="J17" s="15"/>
      <c r="S17" s="19" t="s">
        <v>58</v>
      </c>
      <c r="T17" s="16">
        <f ca="1">SUM($T$5:$T$16)</f>
        <v>0</v>
      </c>
      <c r="U17" s="18"/>
    </row>
    <row r="18" customHeight="1" spans="2:10">
      <c r="B18" s="14">
        <v>44728</v>
      </c>
      <c r="C18" s="15" t="s">
        <v>24</v>
      </c>
      <c r="D18" s="15" t="s">
        <v>20</v>
      </c>
      <c r="E18" s="15" t="s">
        <v>33</v>
      </c>
      <c r="F18" s="15">
        <v>23</v>
      </c>
      <c r="G18" s="16">
        <v>35</v>
      </c>
      <c r="H18" s="16">
        <f t="shared" si="0"/>
        <v>805</v>
      </c>
      <c r="I18" s="15" t="s">
        <v>41</v>
      </c>
      <c r="J18" s="15"/>
    </row>
    <row r="19" customHeight="1" spans="2:10">
      <c r="B19" s="14">
        <v>44728</v>
      </c>
      <c r="C19" s="15" t="s">
        <v>28</v>
      </c>
      <c r="D19" s="15" t="s">
        <v>20</v>
      </c>
      <c r="E19" s="15" t="s">
        <v>37</v>
      </c>
      <c r="F19" s="15">
        <v>20</v>
      </c>
      <c r="G19" s="16">
        <v>45</v>
      </c>
      <c r="H19" s="16">
        <f t="shared" si="0"/>
        <v>900</v>
      </c>
      <c r="I19" s="15" t="s">
        <v>44</v>
      </c>
      <c r="J19" s="15"/>
    </row>
    <row r="20" customHeight="1" spans="2:10">
      <c r="B20" s="14">
        <v>44728</v>
      </c>
      <c r="C20" s="15" t="s">
        <v>32</v>
      </c>
      <c r="D20" s="15" t="s">
        <v>20</v>
      </c>
      <c r="E20" s="15" t="s">
        <v>25</v>
      </c>
      <c r="F20" s="15">
        <v>25</v>
      </c>
      <c r="G20" s="16">
        <v>56</v>
      </c>
      <c r="H20" s="16">
        <f t="shared" si="0"/>
        <v>1400</v>
      </c>
      <c r="I20" s="15" t="s">
        <v>47</v>
      </c>
      <c r="J20" s="15"/>
    </row>
    <row r="21" customHeight="1" spans="2:10">
      <c r="B21" s="14">
        <v>44728</v>
      </c>
      <c r="C21" s="15" t="s">
        <v>36</v>
      </c>
      <c r="D21" s="15" t="s">
        <v>20</v>
      </c>
      <c r="E21" s="15" t="s">
        <v>29</v>
      </c>
      <c r="F21" s="15">
        <v>41</v>
      </c>
      <c r="G21" s="16">
        <v>45</v>
      </c>
      <c r="H21" s="16">
        <f t="shared" si="0"/>
        <v>1845</v>
      </c>
      <c r="I21" s="15" t="s">
        <v>50</v>
      </c>
      <c r="J21" s="15"/>
    </row>
    <row r="22" customHeight="1" spans="2:10">
      <c r="B22" s="14">
        <v>44728</v>
      </c>
      <c r="C22" s="15" t="s">
        <v>40</v>
      </c>
      <c r="D22" s="15" t="s">
        <v>20</v>
      </c>
      <c r="E22" s="15" t="s">
        <v>33</v>
      </c>
      <c r="F22" s="15">
        <v>16</v>
      </c>
      <c r="G22" s="16">
        <v>58</v>
      </c>
      <c r="H22" s="16">
        <f t="shared" si="0"/>
        <v>928</v>
      </c>
      <c r="I22" s="15" t="s">
        <v>50</v>
      </c>
      <c r="J22" s="15"/>
    </row>
    <row r="23" customHeight="1" spans="2:10">
      <c r="B23" s="14">
        <v>44728</v>
      </c>
      <c r="C23" s="15" t="s">
        <v>43</v>
      </c>
      <c r="D23" s="15" t="s">
        <v>20</v>
      </c>
      <c r="E23" s="15" t="s">
        <v>37</v>
      </c>
      <c r="F23" s="15">
        <v>24</v>
      </c>
      <c r="G23" s="16">
        <v>65</v>
      </c>
      <c r="H23" s="16">
        <f t="shared" si="0"/>
        <v>1560</v>
      </c>
      <c r="I23" s="15" t="s">
        <v>22</v>
      </c>
      <c r="J23" s="15"/>
    </row>
    <row r="24" customHeight="1" spans="2:10">
      <c r="B24" s="14">
        <v>44728</v>
      </c>
      <c r="C24" s="15" t="s">
        <v>46</v>
      </c>
      <c r="D24" s="15" t="s">
        <v>20</v>
      </c>
      <c r="E24" s="15" t="s">
        <v>21</v>
      </c>
      <c r="F24" s="15">
        <v>28</v>
      </c>
      <c r="G24" s="16">
        <v>53</v>
      </c>
      <c r="H24" s="16">
        <f t="shared" si="0"/>
        <v>1484</v>
      </c>
      <c r="I24" s="15" t="s">
        <v>26</v>
      </c>
      <c r="J24" s="15"/>
    </row>
    <row r="25" customHeight="1" spans="2:10">
      <c r="B25" s="14">
        <v>44728</v>
      </c>
      <c r="C25" s="15" t="s">
        <v>49</v>
      </c>
      <c r="D25" s="15" t="s">
        <v>20</v>
      </c>
      <c r="E25" s="15" t="s">
        <v>25</v>
      </c>
      <c r="F25" s="15">
        <v>35</v>
      </c>
      <c r="G25" s="16">
        <v>54</v>
      </c>
      <c r="H25" s="16">
        <f t="shared" si="0"/>
        <v>1890</v>
      </c>
      <c r="I25" s="15" t="s">
        <v>30</v>
      </c>
      <c r="J25" s="15"/>
    </row>
    <row r="26" customHeight="1" spans="2:10">
      <c r="B26" s="14">
        <v>44728</v>
      </c>
      <c r="C26" s="15" t="s">
        <v>52</v>
      </c>
      <c r="D26" s="15" t="s">
        <v>20</v>
      </c>
      <c r="E26" s="15" t="s">
        <v>29</v>
      </c>
      <c r="F26" s="15">
        <v>35</v>
      </c>
      <c r="G26" s="16">
        <v>75</v>
      </c>
      <c r="H26" s="16">
        <f t="shared" si="0"/>
        <v>2625</v>
      </c>
      <c r="I26" s="15" t="s">
        <v>34</v>
      </c>
      <c r="J26" s="15"/>
    </row>
    <row r="27" customHeight="1" spans="2:10">
      <c r="B27" s="14">
        <v>44743</v>
      </c>
      <c r="C27" s="15" t="s">
        <v>54</v>
      </c>
      <c r="D27" s="15" t="s">
        <v>20</v>
      </c>
      <c r="E27" s="15" t="s">
        <v>33</v>
      </c>
      <c r="F27" s="15">
        <v>40</v>
      </c>
      <c r="G27" s="16">
        <v>56</v>
      </c>
      <c r="H27" s="16">
        <f t="shared" si="0"/>
        <v>2240</v>
      </c>
      <c r="I27" s="15" t="s">
        <v>38</v>
      </c>
      <c r="J27" s="15"/>
    </row>
    <row r="28" customHeight="1" spans="2:10">
      <c r="B28" s="14">
        <v>44744</v>
      </c>
      <c r="C28" s="15" t="s">
        <v>56</v>
      </c>
      <c r="D28" s="15" t="s">
        <v>20</v>
      </c>
      <c r="E28" s="15" t="s">
        <v>25</v>
      </c>
      <c r="F28" s="15">
        <v>56</v>
      </c>
      <c r="G28" s="16">
        <v>25</v>
      </c>
      <c r="H28" s="16">
        <f t="shared" ref="H28:H34" si="8">F28*G28</f>
        <v>1400</v>
      </c>
      <c r="I28" s="15" t="s">
        <v>47</v>
      </c>
      <c r="J28" s="15"/>
    </row>
    <row r="29" customHeight="1" spans="2:10">
      <c r="B29" s="14">
        <v>44745</v>
      </c>
      <c r="C29" s="15" t="s">
        <v>40</v>
      </c>
      <c r="D29" s="15" t="s">
        <v>20</v>
      </c>
      <c r="E29" s="15" t="s">
        <v>33</v>
      </c>
      <c r="F29" s="15">
        <v>16</v>
      </c>
      <c r="G29" s="16">
        <v>58</v>
      </c>
      <c r="H29" s="16">
        <f t="shared" si="8"/>
        <v>928</v>
      </c>
      <c r="I29" s="15" t="s">
        <v>50</v>
      </c>
      <c r="J29" s="15"/>
    </row>
    <row r="30" customHeight="1" spans="2:10">
      <c r="B30" s="14">
        <v>44774</v>
      </c>
      <c r="C30" s="15" t="s">
        <v>43</v>
      </c>
      <c r="D30" s="15" t="s">
        <v>20</v>
      </c>
      <c r="E30" s="15" t="s">
        <v>37</v>
      </c>
      <c r="F30" s="15">
        <v>24</v>
      </c>
      <c r="G30" s="16">
        <v>65</v>
      </c>
      <c r="H30" s="16">
        <f t="shared" si="8"/>
        <v>1560</v>
      </c>
      <c r="I30" s="15" t="s">
        <v>50</v>
      </c>
      <c r="J30" s="15"/>
    </row>
    <row r="31" customHeight="1" spans="2:10">
      <c r="B31" s="14">
        <v>44805</v>
      </c>
      <c r="C31" s="15" t="s">
        <v>46</v>
      </c>
      <c r="D31" s="15" t="s">
        <v>20</v>
      </c>
      <c r="E31" s="15" t="s">
        <v>21</v>
      </c>
      <c r="F31" s="15">
        <v>28</v>
      </c>
      <c r="G31" s="16">
        <v>53</v>
      </c>
      <c r="H31" s="16">
        <f t="shared" si="8"/>
        <v>1484</v>
      </c>
      <c r="I31" s="15" t="s">
        <v>22</v>
      </c>
      <c r="J31" s="15"/>
    </row>
    <row r="32" customHeight="1" spans="2:10">
      <c r="B32" s="14">
        <v>44835</v>
      </c>
      <c r="C32" s="15" t="s">
        <v>49</v>
      </c>
      <c r="D32" s="15" t="s">
        <v>20</v>
      </c>
      <c r="E32" s="15" t="s">
        <v>25</v>
      </c>
      <c r="F32" s="15">
        <v>35</v>
      </c>
      <c r="G32" s="16">
        <v>54</v>
      </c>
      <c r="H32" s="16">
        <f t="shared" si="8"/>
        <v>1890</v>
      </c>
      <c r="I32" s="15" t="s">
        <v>26</v>
      </c>
      <c r="J32" s="15"/>
    </row>
    <row r="33" customHeight="1" spans="2:10">
      <c r="B33" s="14">
        <v>44866</v>
      </c>
      <c r="C33" s="15" t="s">
        <v>52</v>
      </c>
      <c r="D33" s="15" t="s">
        <v>20</v>
      </c>
      <c r="E33" s="15" t="s">
        <v>29</v>
      </c>
      <c r="F33" s="15">
        <v>35</v>
      </c>
      <c r="G33" s="16">
        <v>75</v>
      </c>
      <c r="H33" s="16">
        <f t="shared" si="8"/>
        <v>2625</v>
      </c>
      <c r="I33" s="15" t="s">
        <v>30</v>
      </c>
      <c r="J33" s="15"/>
    </row>
    <row r="34" customHeight="1" spans="2:10">
      <c r="B34" s="14">
        <v>44896</v>
      </c>
      <c r="C34" s="15" t="s">
        <v>54</v>
      </c>
      <c r="D34" s="15" t="s">
        <v>20</v>
      </c>
      <c r="E34" s="15" t="s">
        <v>33</v>
      </c>
      <c r="F34" s="15">
        <v>40</v>
      </c>
      <c r="G34" s="16">
        <v>56</v>
      </c>
      <c r="H34" s="16">
        <f t="shared" si="8"/>
        <v>2240</v>
      </c>
      <c r="I34" s="15" t="s">
        <v>38</v>
      </c>
      <c r="J34" s="15"/>
    </row>
  </sheetData>
  <mergeCells count="1">
    <mergeCell ref="B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視覺化圖表</vt:lpstr>
      <vt:lpstr>銷售記錄表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2022-06-15T02:46:00Z</dcterms:created>
  <dcterms:modified xsi:type="dcterms:W3CDTF">2023-02-01T10:01:24Z</dcterms:modified>
</cp:coreProperties>
</file>