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sharedStrings.xml" ContentType="application/vnd.openxmlformats-officedocument.spreadsheetml.sharedString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s/slicer1.xml" ContentType="application/vnd.ms-excel.slicer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tabRatio="725" activeTab="7"/>
  </bookViews>
  <sheets>
    <sheet name="資料來源" sheetId="1" r:id="rId1"/>
    <sheet name="簽約形式" sheetId="3" r:id="rId2"/>
    <sheet name="員工表現" sheetId="5" r:id="rId3"/>
    <sheet name="所在區域分佈" sheetId="6" r:id="rId4"/>
    <sheet name="辭職原因" sheetId="7" r:id="rId5"/>
    <sheet name="在職年限" sheetId="8" r:id="rId6"/>
    <sheet name="員工情況表" sheetId="9" r:id="rId7"/>
    <sheet name="儀錶盤" sheetId="2" r:id="rId8"/>
    <sheet name="整體情況" sheetId="10" r:id="rId9"/>
    <sheet name="模板使用說明" sheetId="11" r:id="rId10"/>
  </sheets>
  <definedNames>
    <definedName name="切片器_性別">#N/A</definedName>
    <definedName name="切片器_部門">#N/A</definedName>
    <definedName name="切片器_簽約形式">#N/A</definedName>
    <definedName name="切片器_所在區域">#N/A</definedName>
    <definedName name="切片器_人員表現">#N/A</definedName>
  </definedNames>
  <calcPr calcId="144525"/>
  <pivotCaches>
    <pivotCache cacheId="0" r:id="rId11"/>
  </pivotCaches>
  <extLst>
    <ext xmlns:x14="http://schemas.microsoft.com/office/spreadsheetml/2009/9/main" uri="{BBE1A952-AA13-448e-AADC-164F8A28A991}">
      <x14:slicerCaches>
        <x14:slicerCache r:id="rId16"/>
        <x14:slicerCache r:id="rId15"/>
        <x14:slicerCache r:id="rId14"/>
        <x14:slicerCache r:id="rId13"/>
        <x14:slicerCache r:id="rId12"/>
      </x14:slicerCaches>
    </ext>
  </extLst>
</workbook>
</file>

<file path=xl/sharedStrings.xml><?xml version="1.0" encoding="utf-8"?>
<sst xmlns="http://schemas.openxmlformats.org/spreadsheetml/2006/main" count="818" uniqueCount="55">
  <si>
    <t>更新日期</t>
  </si>
  <si>
    <t>員工編號</t>
  </si>
  <si>
    <t>年齡</t>
  </si>
  <si>
    <t>性別</t>
  </si>
  <si>
    <t>部門</t>
  </si>
  <si>
    <t>簽約形式</t>
  </si>
  <si>
    <t>新入職</t>
  </si>
  <si>
    <t>離職人數</t>
  </si>
  <si>
    <t>所在區域</t>
  </si>
  <si>
    <t>簽約時間</t>
  </si>
  <si>
    <t>離職原因</t>
  </si>
  <si>
    <t>在職時間</t>
  </si>
  <si>
    <t>在職月數</t>
  </si>
  <si>
    <t>人員表現</t>
  </si>
  <si>
    <t>女</t>
  </si>
  <si>
    <t>檔案部</t>
  </si>
  <si>
    <t>全職</t>
  </si>
  <si>
    <t>華南區</t>
  </si>
  <si>
    <t>優秀</t>
  </si>
  <si>
    <t>男</t>
  </si>
  <si>
    <t>職能部</t>
  </si>
  <si>
    <t>兼職</t>
  </si>
  <si>
    <t>華北區</t>
  </si>
  <si>
    <t>成本部</t>
  </si>
  <si>
    <t>良好</t>
  </si>
  <si>
    <t>招商部</t>
  </si>
  <si>
    <t>總部</t>
  </si>
  <si>
    <t>策劃部</t>
  </si>
  <si>
    <t>華東區</t>
  </si>
  <si>
    <t>客服部</t>
  </si>
  <si>
    <t>其他原因</t>
  </si>
  <si>
    <t>一般</t>
  </si>
  <si>
    <t>後勤部</t>
  </si>
  <si>
    <t>後期部</t>
  </si>
  <si>
    <t>規劃部</t>
  </si>
  <si>
    <t>管理部</t>
  </si>
  <si>
    <t>個人原因</t>
  </si>
  <si>
    <t>主動辭職</t>
  </si>
  <si>
    <t>計數項:簽約形式</t>
  </si>
  <si>
    <t>計數項:人員表現</t>
  </si>
  <si>
    <t>第一季</t>
  </si>
  <si>
    <t>第二季</t>
  </si>
  <si>
    <t>值</t>
  </si>
  <si>
    <t>(空白)</t>
  </si>
  <si>
    <t>計數項:離職原因</t>
  </si>
  <si>
    <t>計數項:所在區域</t>
  </si>
  <si>
    <t>求和項:在職月數</t>
  </si>
  <si>
    <t>計數項:員工編號</t>
  </si>
  <si>
    <t>求和項:新入職</t>
  </si>
  <si>
    <t>求和項:離職人數</t>
  </si>
  <si>
    <t>本模板所有資料都可以進行更改</t>
  </si>
  <si>
    <t>在資料來源鍵入您的資料，儲存更新，儀表盤會自動更新。</t>
  </si>
  <si>
    <t>如若想更改其他透檢視，請先更改資料來源部分儲存並更新，再更改透檢視部分。</t>
  </si>
  <si>
    <t>感謝您的下載和支援。</t>
  </si>
  <si>
    <t>模板設計師：雲月明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</si>
</sst>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思源黑体 CN Medium"/>
      <charset val="134"/>
    </font>
    <font>
      <sz val="20"/>
      <color theme="0"/>
      <name val="思源黑体 CN Medium"/>
      <charset val="134"/>
    </font>
    <font>
      <sz val="18"/>
      <color theme="0"/>
      <name val="思源黑体 CN Medium"/>
      <charset val="134"/>
    </font>
    <font>
      <sz val="11"/>
      <color theme="1"/>
      <name val="思源黑体 CN Light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0" fontId="1" fillId="0" borderId="0" xfId="0" applyNumberFormat="1" applyFont="1">
      <alignment vertical="center"/>
    </xf>
    <xf numFmtId="10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0" fontId="2" fillId="0" borderId="0" xfId="0" applyNumberFormat="1" applyFont="1" applyAlignment="1">
      <alignment horizontal="left" vertical="center"/>
    </xf>
    <xf numFmtId="10" fontId="3" fillId="0" borderId="0" xfId="0" applyNumberFormat="1" applyFont="1">
      <alignment vertical="center"/>
    </xf>
    <xf numFmtId="10" fontId="3" fillId="0" borderId="0" xfId="0" applyNumberFormat="1" applyFont="1" applyAlignment="1">
      <alignment horizontal="left" vertical="center"/>
    </xf>
    <xf numFmtId="10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58" fontId="4" fillId="0" borderId="0" xfId="0" applyNumberFormat="1" applyFont="1" applyAlignment="1">
      <alignment horizontal="center" vertical="center"/>
    </xf>
    <xf numFmtId="58" fontId="4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7">
    <dxf>
      <font>
        <name val="思源黑体 CN Medium"/>
        <scheme val="none"/>
      </font>
    </dxf>
    <dxf>
      <font>
        <name val="思源黑体 CN Medium"/>
        <scheme val="none"/>
      </font>
    </dxf>
    <dxf>
      <font>
        <name val="思源黑体 CN Medium"/>
        <scheme val="none"/>
      </font>
    </dxf>
    <dxf>
      <font>
        <name val="思源黑体 CN Medium"/>
        <scheme val="none"/>
      </font>
    </dxf>
    <dxf>
      <font>
        <name val="思源黑体 CN Medium"/>
        <scheme val="none"/>
      </font>
    </dxf>
    <dxf>
      <font>
        <name val="思源黑体 CN Medium"/>
        <scheme val="none"/>
      </font>
    </dxf>
    <dxf>
      <font>
        <name val="思源黑体 CN Medium"/>
        <scheme val="none"/>
      </font>
    </dxf>
    <dxf>
      <font>
        <name val="思源黑体 CN Medium"/>
        <scheme val="none"/>
      </font>
    </dxf>
    <dxf>
      <font>
        <name val="思源黑体 CN Medium"/>
        <scheme val="none"/>
      </font>
    </dxf>
    <dxf>
      <font>
        <name val="思源黑体 CN Medium"/>
        <scheme val="none"/>
      </font>
    </dxf>
    <dxf>
      <font>
        <name val="思源黑体 CN Medium"/>
        <scheme val="none"/>
      </font>
    </dxf>
    <dxf>
      <font>
        <name val="思源黑体 CN Light"/>
        <scheme val="none"/>
      </font>
      <numFmt numFmtId="180" formatCode="m&quot;月&quot;d&quot;日&quot;"/>
      <alignment horizontal="center"/>
    </dxf>
    <dxf>
      <font>
        <name val="思源黑体 CN Light"/>
        <scheme val="none"/>
      </font>
      <alignment horizontal="center"/>
    </dxf>
    <dxf>
      <font>
        <name val="思源黑体 CN Light"/>
        <scheme val="none"/>
      </font>
      <alignment horizontal="center"/>
    </dxf>
    <dxf>
      <font>
        <name val="思源黑体 CN Light"/>
        <scheme val="none"/>
      </font>
      <alignment horizontal="center"/>
    </dxf>
    <dxf>
      <font>
        <name val="思源黑体 CN Light"/>
        <scheme val="none"/>
      </font>
      <alignment horizontal="center"/>
    </dxf>
    <dxf>
      <font>
        <name val="思源黑体 CN Light"/>
        <scheme val="none"/>
      </font>
      <alignment horizontal="center"/>
    </dxf>
    <dxf>
      <font>
        <name val="思源黑体 CN Light"/>
        <scheme val="none"/>
      </font>
      <alignment horizontal="center"/>
    </dxf>
    <dxf>
      <font>
        <name val="思源黑体 CN Light"/>
        <scheme val="none"/>
      </font>
      <alignment horizontal="center"/>
    </dxf>
    <dxf>
      <font>
        <name val="思源黑体 CN Light"/>
        <scheme val="none"/>
      </font>
      <alignment horizontal="center"/>
    </dxf>
    <dxf>
      <font>
        <name val="思源黑体 CN Light"/>
        <scheme val="none"/>
      </font>
      <numFmt numFmtId="181" formatCode="m&quot;月&quot;d&quot;日&quot;"/>
      <alignment horizontal="center"/>
    </dxf>
    <dxf>
      <font>
        <name val="思源黑体 CN Light"/>
        <scheme val="none"/>
      </font>
      <alignment horizontal="center"/>
    </dxf>
    <dxf>
      <font>
        <name val="思源黑体 CN Light"/>
        <scheme val="none"/>
      </font>
      <alignment horizontal="center"/>
    </dxf>
    <dxf>
      <font>
        <name val="思源黑体 CN Light"/>
        <scheme val="none"/>
      </font>
      <alignment horizontal="center"/>
    </dxf>
    <dxf>
      <font>
        <name val="思源黑体 CN Light"/>
        <scheme val="none"/>
      </font>
      <alignment horizontal="center"/>
    </dxf>
    <dxf>
      <font>
        <name val="思源黑体 CN Normal"/>
        <scheme val="none"/>
        <charset val="134"/>
        <family val="2"/>
      </font>
      <border>
        <left/>
        <right/>
        <top/>
        <bottom/>
        <vertical/>
        <horizontal/>
      </border>
    </dxf>
    <dxf>
      <font>
        <name val="思源黑体 CN Medium"/>
        <scheme val="none"/>
        <charset val="134"/>
        <family val="2"/>
        <sz val="20"/>
        <color theme="0"/>
      </font>
      <fill>
        <patternFill patternType="solid">
          <bgColor theme="4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切片器样式 1" pivot="0" table="0" count="9">
      <tableStyleElement type="wholeTable" dxfId="26"/>
      <tableStyleElement type="headerRow" dxfId="25"/>
    </tableStyle>
  </tableStyles>
  <colors>
    <mruColors>
      <color rgb="00ABD3FB"/>
      <color rgb="00BCDCFC"/>
      <color rgb="00022978"/>
      <color rgb="00050365"/>
      <color rgb="002D0365"/>
      <color rgb="00EDEDED"/>
      <color rgb="00221243"/>
      <color rgb="009DC3E6"/>
      <color rgb="001F4E78"/>
      <color rgb="00ED7D31"/>
    </mruColors>
  </colors>
  <extLst>
    <ext xmlns:x14="http://schemas.microsoft.com/office/spreadsheetml/2009/9/main" uri="{46F421CA-312F-682f-3DD2-61675219B42D}">
      <x14:dxfs count="7">
        <dxf>
          <font>
            <name val="思源黑体 CN ExtraLight"/>
            <scheme val="none"/>
            <charset val="134"/>
            <family val="2"/>
          </font>
        </dxf>
        <dxf>
          <font>
            <color theme="0"/>
          </font>
          <fill>
            <patternFill patternType="solid">
              <bgColor theme="8" tint="-0.499984740745262"/>
            </patternFill>
          </fill>
          <border>
            <left style="thin">
              <color auto="1"/>
            </left>
            <right style="thin">
              <color auto="1"/>
            </right>
            <top style="thin">
              <color auto="1"/>
            </top>
            <bottom style="thin">
              <color auto="1"/>
            </bottom>
          </border>
        </dxf>
        <dxf>
          <font>
            <name val="思源黑体 CN Light"/>
            <scheme val="none"/>
            <charset val="134"/>
            <family val="2"/>
          </font>
        </dxf>
        <dxf>
          <font>
            <name val="思源黑体 CN ExtraLight"/>
            <scheme val="none"/>
            <charset val="134"/>
            <family val="2"/>
          </font>
        </dxf>
        <dxf>
          <font>
            <name val="思源黑体 CN Medium"/>
            <scheme val="none"/>
            <charset val="134"/>
            <family val="2"/>
            <color theme="4" tint="-0.499984740745262"/>
          </font>
          <fill>
            <patternFill patternType="solid">
              <bgColor theme="0"/>
            </patternFill>
          </fill>
          <border>
            <left style="thin">
              <color auto="1"/>
            </left>
            <right style="thin">
              <color auto="1"/>
            </right>
            <top style="thin">
              <color auto="1"/>
            </top>
            <bottom style="thin">
              <color auto="1"/>
            </bottom>
          </border>
        </dxf>
        <dxf>
          <font>
            <name val="思源黑体 CN ExtraLight"/>
            <scheme val="none"/>
            <charset val="134"/>
            <family val="2"/>
          </font>
        </dxf>
        <dxf>
          <font>
            <name val="思源黑体 CN Light"/>
            <scheme val="none"/>
            <charset val="134"/>
            <family val="2"/>
          </font>
          <fill>
            <patternFill patternType="solid">
              <bgColor theme="4" tint="-0.499984740745262"/>
            </patternFill>
          </fill>
          <border>
            <left/>
            <right/>
            <top/>
            <bottom/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切片器样式 1">
          <x14:slicerStyleElements>
            <x14:slicerStyleElement type="unselectedItemWithData" dxfId="6"/>
            <x14:slicerStyleElement type="unselectedItemWithNoData" dxfId="5"/>
            <x14:slicerStyleElement type="selectedItemWithData" dxfId="4"/>
            <x14:slicerStyleElement type="selectedItemWithNoData" dxfId="3"/>
            <x14:slicerStyleElement type="hoveredUnselectedItemWithData" dxfId="2"/>
            <x14:slicerStyleElement type="hoveredSelectedItemWithData" dxfId="1"/>
            <x14:slicerStyleElement type="hoveredSelectedItemWithNoData" dxfId="0"/>
          </x14:slicerStyleElements>
        </x14:slicerStyle>
      </x14:slicerStyles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microsoft.com/office/2007/relationships/slicerCache" Target="slicerCaches/slicerCache5.xml"/><Relationship Id="rId15" Type="http://schemas.microsoft.com/office/2007/relationships/slicerCache" Target="slicerCaches/slicerCache4.xml"/><Relationship Id="rId14" Type="http://schemas.microsoft.com/office/2007/relationships/slicerCache" Target="slicerCaches/slicerCache3.xml"/><Relationship Id="rId13" Type="http://schemas.microsoft.com/office/2007/relationships/slicerCache" Target="slicerCaches/slicerCache2.xml"/><Relationship Id="rId12" Type="http://schemas.microsoft.com/office/2007/relationships/slicerCache" Target="slicerCaches/slicerCache1.xml"/><Relationship Id="rId11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[45人事資料處理視覺化動態圖表看板.xlsx]簽約形式!資料透視表4</c:name>
    <c:fmtId val="0"/>
  </c:pivotSource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簽約形式!$C$3:$C$4</c:f>
              <c:strCache>
                <c:ptCount val="1"/>
                <c:pt idx="0">
                  <c:v>兼職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簽約形式!$B$5:$B$14</c:f>
              <c:strCache>
                <c:ptCount val="10"/>
                <c:pt idx="0">
                  <c:v>策劃部</c:v>
                </c:pt>
                <c:pt idx="1">
                  <c:v>成本部</c:v>
                </c:pt>
                <c:pt idx="2">
                  <c:v>管理部</c:v>
                </c:pt>
                <c:pt idx="3">
                  <c:v>規劃部</c:v>
                </c:pt>
                <c:pt idx="4">
                  <c:v>後期部</c:v>
                </c:pt>
                <c:pt idx="5">
                  <c:v>後勤部</c:v>
                </c:pt>
                <c:pt idx="6">
                  <c:v>客服部</c:v>
                </c:pt>
                <c:pt idx="7">
                  <c:v>檔案部</c:v>
                </c:pt>
                <c:pt idx="8">
                  <c:v>招商部</c:v>
                </c:pt>
                <c:pt idx="9">
                  <c:v>職能部</c:v>
                </c:pt>
              </c:strCache>
            </c:strRef>
          </c:cat>
          <c:val>
            <c:numRef>
              <c:f>簽約形式!$C$5:$C$14</c:f>
              <c:numCache>
                <c:formatCode>General</c:formatCode>
                <c:ptCount val="10"/>
                <c:pt idx="0">
                  <c:v>10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1</c:v>
                </c:pt>
                <c:pt idx="5">
                  <c:v>2</c:v>
                </c:pt>
                <c:pt idx="6">
                  <c:v>8</c:v>
                </c:pt>
                <c:pt idx="7">
                  <c:v>11</c:v>
                </c:pt>
                <c:pt idx="8">
                  <c:v>3</c:v>
                </c:pt>
                <c:pt idx="9">
                  <c:v>5</c:v>
                </c:pt>
              </c:numCache>
            </c:numRef>
          </c:val>
        </c:ser>
        <c:ser>
          <c:idx val="1"/>
          <c:order val="1"/>
          <c:tx>
            <c:strRef>
              <c:f>簽約形式!$D$3:$D$4</c:f>
              <c:strCache>
                <c:ptCount val="1"/>
                <c:pt idx="0">
                  <c:v>全職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簽約形式!$B$5:$B$14</c:f>
              <c:strCache>
                <c:ptCount val="10"/>
                <c:pt idx="0">
                  <c:v>策劃部</c:v>
                </c:pt>
                <c:pt idx="1">
                  <c:v>成本部</c:v>
                </c:pt>
                <c:pt idx="2">
                  <c:v>管理部</c:v>
                </c:pt>
                <c:pt idx="3">
                  <c:v>規劃部</c:v>
                </c:pt>
                <c:pt idx="4">
                  <c:v>後期部</c:v>
                </c:pt>
                <c:pt idx="5">
                  <c:v>後勤部</c:v>
                </c:pt>
                <c:pt idx="6">
                  <c:v>客服部</c:v>
                </c:pt>
                <c:pt idx="7">
                  <c:v>檔案部</c:v>
                </c:pt>
                <c:pt idx="8">
                  <c:v>招商部</c:v>
                </c:pt>
                <c:pt idx="9">
                  <c:v>職能部</c:v>
                </c:pt>
              </c:strCache>
            </c:strRef>
          </c:cat>
          <c:val>
            <c:numRef>
              <c:f>簽約形式!$D$5:$D$14</c:f>
              <c:numCache>
                <c:formatCode>General</c:formatCode>
                <c:ptCount val="10"/>
                <c:pt idx="0">
                  <c:v>9</c:v>
                </c:pt>
                <c:pt idx="1">
                  <c:v>10</c:v>
                </c:pt>
                <c:pt idx="2">
                  <c:v>6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10</c:v>
                </c:pt>
                <c:pt idx="8">
                  <c:v>13</c:v>
                </c:pt>
                <c:pt idx="9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99374124"/>
        <c:axId val="579320647"/>
      </c:barChart>
      <c:catAx>
        <c:axId val="4993741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思源黑體 CN Light" panose="020B0300000000000000" charset="-122"/>
                <a:ea typeface="思源黑體 CN Light" panose="020B0300000000000000" charset="-122"/>
                <a:cs typeface="思源黑體 CN Light" panose="020B0300000000000000" charset="-122"/>
                <a:sym typeface="思源黑體 CN Light" panose="020B0300000000000000" charset="-122"/>
              </a:defRPr>
            </a:pPr>
          </a:p>
        </c:txPr>
        <c:crossAx val="579320647"/>
        <c:crosses val="autoZero"/>
        <c:auto val="1"/>
        <c:lblAlgn val="ctr"/>
        <c:lblOffset val="100"/>
        <c:noMultiLvlLbl val="0"/>
      </c:catAx>
      <c:valAx>
        <c:axId val="579320647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思源黑體 CN Light" panose="020B0300000000000000" charset="-122"/>
                <a:ea typeface="思源黑體 CN Light" panose="020B0300000000000000" charset="-122"/>
                <a:cs typeface="思源黑體 CN Light" panose="020B0300000000000000" charset="-122"/>
                <a:sym typeface="思源黑體 CN Light" panose="020B0300000000000000" charset="-122"/>
              </a:defRPr>
            </a:pPr>
          </a:p>
        </c:txPr>
        <c:crossAx val="4993741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52629846617398"/>
          <c:y val="0.0117679955844887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bg1"/>
              </a:solidFill>
              <a:latin typeface="思源黑體 CN Light" panose="020B0300000000000000" charset="-122"/>
              <a:ea typeface="思源黑體 CN Light" panose="020B0300000000000000" charset="-122"/>
              <a:cs typeface="思源黑體 CN Light" panose="020B0300000000000000" charset="-122"/>
              <a:sym typeface="思源黑體 CN Light" panose="020B03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思源黑體 CN Light" panose="020B0300000000000000" charset="-122"/>
          <a:ea typeface="思源黑體 CN Light" panose="020B0300000000000000" charset="-122"/>
          <a:cs typeface="思源黑體 CN Light" panose="020B0300000000000000" charset="-122"/>
          <a:sym typeface="思源黑體 CN Light" panose="020B0300000000000000" charset="-122"/>
        </a:defRPr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[45人事資料處理視覺化動態圖表看板.xlsx]員工表現!資料透視表5</c:name>
    <c:fmtId val="0"/>
  </c:pivotSource>
  <c:chart>
    <c:autoTitleDeleted val="1"/>
    <c:plotArea>
      <c:layout>
        <c:manualLayout>
          <c:layoutTarget val="inner"/>
          <c:xMode val="edge"/>
          <c:yMode val="edge"/>
          <c:x val="0.0349482473688788"/>
          <c:y val="0.110348564204443"/>
          <c:w val="0.955484039314604"/>
          <c:h val="0.7385587863463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員工表現!$E$4:$E$5</c:f>
              <c:strCache>
                <c:ptCount val="1"/>
                <c:pt idx="0">
                  <c:v>良好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員工表現!$C$6:$D$27</c:f>
              <c:multiLvlStrCache>
                <c:ptCount val="20"/>
                <c:lvl>
                  <c:pt idx="0">
                    <c:v>策劃部</c:v>
                  </c:pt>
                  <c:pt idx="1">
                    <c:v>成本部</c:v>
                  </c:pt>
                  <c:pt idx="2">
                    <c:v>管理部</c:v>
                  </c:pt>
                  <c:pt idx="3">
                    <c:v>規劃部</c:v>
                  </c:pt>
                  <c:pt idx="4">
                    <c:v>後期部</c:v>
                  </c:pt>
                  <c:pt idx="5">
                    <c:v>後勤部</c:v>
                  </c:pt>
                  <c:pt idx="6">
                    <c:v>客服部</c:v>
                  </c:pt>
                  <c:pt idx="7">
                    <c:v>檔案部</c:v>
                  </c:pt>
                  <c:pt idx="8">
                    <c:v>招商部</c:v>
                  </c:pt>
                  <c:pt idx="9">
                    <c:v>職能部</c:v>
                  </c:pt>
                  <c:pt idx="10">
                    <c:v>策劃部</c:v>
                  </c:pt>
                  <c:pt idx="11">
                    <c:v>成本部</c:v>
                  </c:pt>
                  <c:pt idx="12">
                    <c:v>管理部</c:v>
                  </c:pt>
                  <c:pt idx="13">
                    <c:v>規劃部</c:v>
                  </c:pt>
                  <c:pt idx="14">
                    <c:v>後期部</c:v>
                  </c:pt>
                  <c:pt idx="15">
                    <c:v>後勤部</c:v>
                  </c:pt>
                  <c:pt idx="16">
                    <c:v>客服部</c:v>
                  </c:pt>
                  <c:pt idx="17">
                    <c:v>檔案部</c:v>
                  </c:pt>
                  <c:pt idx="18">
                    <c:v>招商部</c:v>
                  </c:pt>
                  <c:pt idx="19">
                    <c:v>職能部</c:v>
                  </c:pt>
                </c:lvl>
                <c:lvl>
                  <c:pt idx="0">
                    <c:v>第一季</c:v>
                  </c:pt>
                  <c:pt idx="10">
                    <c:v>第二季</c:v>
                  </c:pt>
                </c:lvl>
              </c:multiLvlStrCache>
            </c:multiLvlStrRef>
          </c:cat>
          <c:val>
            <c:numRef>
              <c:f>員工表現!$E$6:$E$27</c:f>
              <c:numCache>
                <c:formatCode>0.00%</c:formatCode>
                <c:ptCount val="20"/>
                <c:pt idx="0">
                  <c:v>0.116279069767442</c:v>
                </c:pt>
                <c:pt idx="1">
                  <c:v>0.0697674418604651</c:v>
                </c:pt>
                <c:pt idx="2">
                  <c:v>0.0465116279069767</c:v>
                </c:pt>
                <c:pt idx="3">
                  <c:v>0.0697674418604651</c:v>
                </c:pt>
                <c:pt idx="4">
                  <c:v>0.0232558139534884</c:v>
                </c:pt>
                <c:pt idx="5">
                  <c:v>0</c:v>
                </c:pt>
                <c:pt idx="6">
                  <c:v>0.13953488372093</c:v>
                </c:pt>
                <c:pt idx="7">
                  <c:v>0.0930232558139535</c:v>
                </c:pt>
                <c:pt idx="8">
                  <c:v>0.13953488372093</c:v>
                </c:pt>
                <c:pt idx="9">
                  <c:v>0.0465116279069767</c:v>
                </c:pt>
                <c:pt idx="10">
                  <c:v>0.0465116279069767</c:v>
                </c:pt>
                <c:pt idx="11">
                  <c:v>0.0697674418604651</c:v>
                </c:pt>
                <c:pt idx="12">
                  <c:v>0.0465116279069767</c:v>
                </c:pt>
                <c:pt idx="13">
                  <c:v>0.0232558139534884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0.0697674418604651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1"/>
          <c:order val="1"/>
          <c:tx>
            <c:strRef>
              <c:f>員工表現!$F$4:$F$5</c:f>
              <c:strCache>
                <c:ptCount val="1"/>
                <c:pt idx="0">
                  <c:v>一般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員工表現!$C$6:$D$27</c:f>
              <c:multiLvlStrCache>
                <c:ptCount val="20"/>
                <c:lvl>
                  <c:pt idx="0">
                    <c:v>策劃部</c:v>
                  </c:pt>
                  <c:pt idx="1">
                    <c:v>成本部</c:v>
                  </c:pt>
                  <c:pt idx="2">
                    <c:v>管理部</c:v>
                  </c:pt>
                  <c:pt idx="3">
                    <c:v>規劃部</c:v>
                  </c:pt>
                  <c:pt idx="4">
                    <c:v>後期部</c:v>
                  </c:pt>
                  <c:pt idx="5">
                    <c:v>後勤部</c:v>
                  </c:pt>
                  <c:pt idx="6">
                    <c:v>客服部</c:v>
                  </c:pt>
                  <c:pt idx="7">
                    <c:v>檔案部</c:v>
                  </c:pt>
                  <c:pt idx="8">
                    <c:v>招商部</c:v>
                  </c:pt>
                  <c:pt idx="9">
                    <c:v>職能部</c:v>
                  </c:pt>
                  <c:pt idx="10">
                    <c:v>策劃部</c:v>
                  </c:pt>
                  <c:pt idx="11">
                    <c:v>成本部</c:v>
                  </c:pt>
                  <c:pt idx="12">
                    <c:v>管理部</c:v>
                  </c:pt>
                  <c:pt idx="13">
                    <c:v>規劃部</c:v>
                  </c:pt>
                  <c:pt idx="14">
                    <c:v>後期部</c:v>
                  </c:pt>
                  <c:pt idx="15">
                    <c:v>後勤部</c:v>
                  </c:pt>
                  <c:pt idx="16">
                    <c:v>客服部</c:v>
                  </c:pt>
                  <c:pt idx="17">
                    <c:v>檔案部</c:v>
                  </c:pt>
                  <c:pt idx="18">
                    <c:v>招商部</c:v>
                  </c:pt>
                  <c:pt idx="19">
                    <c:v>職能部</c:v>
                  </c:pt>
                </c:lvl>
                <c:lvl>
                  <c:pt idx="0">
                    <c:v>第一季</c:v>
                  </c:pt>
                  <c:pt idx="10">
                    <c:v>第二季</c:v>
                  </c:pt>
                </c:lvl>
              </c:multiLvlStrCache>
            </c:multiLvlStrRef>
          </c:cat>
          <c:val>
            <c:numRef>
              <c:f>員工表現!$F$6:$F$27</c:f>
              <c:numCache>
                <c:formatCode>0.00%</c:formatCode>
                <c:ptCount val="20"/>
                <c:pt idx="0">
                  <c:v>0.285714285714286</c:v>
                </c:pt>
                <c:pt idx="1">
                  <c:v>0.142857142857143</c:v>
                </c:pt>
                <c:pt idx="2">
                  <c:v>0.142857142857143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0.142857142857143</c:v>
                </c:pt>
                <c:pt idx="7">
                  <c:v>0.142857142857143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0.142857142857143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2"/>
          <c:order val="2"/>
          <c:tx>
            <c:strRef>
              <c:f>員工表現!$G$4:$G$5</c:f>
              <c:strCache>
                <c:ptCount val="1"/>
                <c:pt idx="0">
                  <c:v>優秀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員工表現!$C$6:$D$27</c:f>
              <c:multiLvlStrCache>
                <c:ptCount val="20"/>
                <c:lvl>
                  <c:pt idx="0">
                    <c:v>策劃部</c:v>
                  </c:pt>
                  <c:pt idx="1">
                    <c:v>成本部</c:v>
                  </c:pt>
                  <c:pt idx="2">
                    <c:v>管理部</c:v>
                  </c:pt>
                  <c:pt idx="3">
                    <c:v>規劃部</c:v>
                  </c:pt>
                  <c:pt idx="4">
                    <c:v>後期部</c:v>
                  </c:pt>
                  <c:pt idx="5">
                    <c:v>後勤部</c:v>
                  </c:pt>
                  <c:pt idx="6">
                    <c:v>客服部</c:v>
                  </c:pt>
                  <c:pt idx="7">
                    <c:v>檔案部</c:v>
                  </c:pt>
                  <c:pt idx="8">
                    <c:v>招商部</c:v>
                  </c:pt>
                  <c:pt idx="9">
                    <c:v>職能部</c:v>
                  </c:pt>
                  <c:pt idx="10">
                    <c:v>策劃部</c:v>
                  </c:pt>
                  <c:pt idx="11">
                    <c:v>成本部</c:v>
                  </c:pt>
                  <c:pt idx="12">
                    <c:v>管理部</c:v>
                  </c:pt>
                  <c:pt idx="13">
                    <c:v>規劃部</c:v>
                  </c:pt>
                  <c:pt idx="14">
                    <c:v>後期部</c:v>
                  </c:pt>
                  <c:pt idx="15">
                    <c:v>後勤部</c:v>
                  </c:pt>
                  <c:pt idx="16">
                    <c:v>客服部</c:v>
                  </c:pt>
                  <c:pt idx="17">
                    <c:v>檔案部</c:v>
                  </c:pt>
                  <c:pt idx="18">
                    <c:v>招商部</c:v>
                  </c:pt>
                  <c:pt idx="19">
                    <c:v>職能部</c:v>
                  </c:pt>
                </c:lvl>
                <c:lvl>
                  <c:pt idx="0">
                    <c:v>第一季</c:v>
                  </c:pt>
                  <c:pt idx="10">
                    <c:v>第二季</c:v>
                  </c:pt>
                </c:lvl>
              </c:multiLvlStrCache>
            </c:multiLvlStrRef>
          </c:cat>
          <c:val>
            <c:numRef>
              <c:f>員工表現!$G$6:$G$27</c:f>
              <c:numCache>
                <c:formatCode>0.00%</c:formatCode>
                <c:ptCount val="20"/>
                <c:pt idx="0">
                  <c:v>0.114285714285714</c:v>
                </c:pt>
                <c:pt idx="1">
                  <c:v>0.1</c:v>
                </c:pt>
                <c:pt idx="2">
                  <c:v>0.0571428571428571</c:v>
                </c:pt>
                <c:pt idx="3">
                  <c:v>0.0428571428571429</c:v>
                </c:pt>
                <c:pt idx="4">
                  <c:v>0.0142857142857143</c:v>
                </c:pt>
                <c:pt idx="5">
                  <c:v>0.0285714285714286</c:v>
                </c:pt>
                <c:pt idx="6">
                  <c:v>0.0714285714285714</c:v>
                </c:pt>
                <c:pt idx="7">
                  <c:v>0.157142857142857</c:v>
                </c:pt>
                <c:pt idx="8">
                  <c:v>0.0857142857142857</c:v>
                </c:pt>
                <c:pt idx="9">
                  <c:v>0.0714285714285714</c:v>
                </c:pt>
                <c:pt idx="10">
                  <c:v>0.0285714285714286</c:v>
                </c:pt>
                <c:pt idx="11">
                  <c:v>0</c:v>
                </c:pt>
                <c:pt idx="12">
                  <c:v>0.0285714285714286</c:v>
                </c:pt>
                <c:pt idx="13">
                  <c:v>0.0428571428571429</c:v>
                </c:pt>
                <c:pt idx="14">
                  <c:v>0.0142857142857143</c:v>
                </c:pt>
                <c:pt idx="15">
                  <c:v>0.0142857142857143</c:v>
                </c:pt>
                <c:pt idx="16">
                  <c:v>0.0142857142857143</c:v>
                </c:pt>
                <c:pt idx="17">
                  <c:v>0.0285714285714286</c:v>
                </c:pt>
                <c:pt idx="18">
                  <c:v>0.0571428571428571</c:v>
                </c:pt>
                <c:pt idx="19">
                  <c:v>0.0285714285714286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05049578"/>
        <c:axId val="89911146"/>
      </c:barChart>
      <c:catAx>
        <c:axId val="30504957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bg1"/>
                </a:solidFill>
                <a:latin typeface="思源黑體 CN Light" panose="020B0300000000000000" charset="-122"/>
                <a:ea typeface="思源黑體 CN Light" panose="020B0300000000000000" charset="-122"/>
                <a:cs typeface="思源黑體 CN Light" panose="020B0300000000000000" charset="-122"/>
                <a:sym typeface="思源黑體 CN Light" panose="020B0300000000000000" charset="-122"/>
              </a:defRPr>
            </a:pPr>
          </a:p>
        </c:txPr>
        <c:crossAx val="89911146"/>
        <c:crosses val="autoZero"/>
        <c:auto val="1"/>
        <c:lblAlgn val="ctr"/>
        <c:lblOffset val="100"/>
        <c:noMultiLvlLbl val="0"/>
      </c:catAx>
      <c:valAx>
        <c:axId val="8991114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思源黑體 CN Light" panose="020B0300000000000000" charset="-122"/>
                <a:ea typeface="思源黑體 CN Light" panose="020B0300000000000000" charset="-122"/>
                <a:cs typeface="思源黑體 CN Light" panose="020B0300000000000000" charset="-122"/>
                <a:sym typeface="思源黑體 CN Light" panose="020B0300000000000000" charset="-122"/>
              </a:defRPr>
            </a:pPr>
          </a:p>
        </c:txPr>
        <c:crossAx val="30504957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60429527524081"/>
          <c:y val="0.019950168549200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baseline="0">
              <a:solidFill>
                <a:schemeClr val="bg1"/>
              </a:solidFill>
              <a:latin typeface="思源黑體 CN Light" panose="020B0300000000000000" charset="-122"/>
              <a:ea typeface="思源黑體 CN Light" panose="020B0300000000000000" charset="-122"/>
              <a:cs typeface="思源黑體 CN Light" panose="020B0300000000000000" charset="-122"/>
              <a:sym typeface="思源黑體 CN Light" panose="020B03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000">
          <a:solidFill>
            <a:schemeClr val="bg1"/>
          </a:solidFill>
          <a:latin typeface="思源黑體 CN Light" panose="020B0300000000000000" charset="-122"/>
          <a:ea typeface="思源黑體 CN Light" panose="020B0300000000000000" charset="-122"/>
          <a:cs typeface="思源黑體 CN Light" panose="020B0300000000000000" charset="-122"/>
          <a:sym typeface="思源黑體 CN Light" panose="020B0300000000000000" charset="-122"/>
        </a:defRPr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[45人事資料處理視覺化動態圖表看板.xlsx]所在區域分佈!資料透視表6</c:name>
    <c:fmtId val="0"/>
  </c:pivotSource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所在區域分佈!$D$3:$D$4</c:f>
              <c:strCache>
                <c:ptCount val="1"/>
                <c:pt idx="0">
                  <c:v>兼職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所在區域分佈!$B$5:$C$19</c:f>
              <c:multiLvlStrCache>
                <c:ptCount val="11"/>
                <c:lvl>
                  <c:pt idx="0">
                    <c:v>良好</c:v>
                  </c:pt>
                  <c:pt idx="1">
                    <c:v>一般</c:v>
                  </c:pt>
                  <c:pt idx="2">
                    <c:v>優秀</c:v>
                  </c:pt>
                  <c:pt idx="3">
                    <c:v>良好</c:v>
                  </c:pt>
                  <c:pt idx="4">
                    <c:v>一般</c:v>
                  </c:pt>
                  <c:pt idx="5">
                    <c:v>優秀</c:v>
                  </c:pt>
                  <c:pt idx="6">
                    <c:v>良好</c:v>
                  </c:pt>
                  <c:pt idx="7">
                    <c:v>優秀</c:v>
                  </c:pt>
                  <c:pt idx="8">
                    <c:v>良好</c:v>
                  </c:pt>
                  <c:pt idx="9">
                    <c:v>一般</c:v>
                  </c:pt>
                  <c:pt idx="10">
                    <c:v>優秀</c:v>
                  </c:pt>
                </c:lvl>
                <c:lvl>
                  <c:pt idx="0">
                    <c:v>華北區</c:v>
                  </c:pt>
                  <c:pt idx="3">
                    <c:v>華東區</c:v>
                  </c:pt>
                  <c:pt idx="6">
                    <c:v>華南區</c:v>
                  </c:pt>
                  <c:pt idx="8">
                    <c:v>總部</c:v>
                  </c:pt>
                </c:lvl>
              </c:multiLvlStrCache>
            </c:multiLvlStrRef>
          </c:cat>
          <c:val>
            <c:numRef>
              <c:f>所在區域分佈!$D$5:$D$19</c:f>
              <c:numCache>
                <c:formatCode>General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9</c:v>
                </c:pt>
                <c:pt idx="3">
                  <c:v>1</c:v>
                </c:pt>
                <c:pt idx="5">
                  <c:v>3</c:v>
                </c:pt>
                <c:pt idx="6">
                  <c:v>6</c:v>
                </c:pt>
                <c:pt idx="7">
                  <c:v>12</c:v>
                </c:pt>
                <c:pt idx="8">
                  <c:v>6</c:v>
                </c:pt>
                <c:pt idx="9">
                  <c:v>2</c:v>
                </c:pt>
                <c:pt idx="10">
                  <c:v>12</c:v>
                </c:pt>
              </c:numCache>
            </c:numRef>
          </c:val>
        </c:ser>
        <c:ser>
          <c:idx val="1"/>
          <c:order val="1"/>
          <c:tx>
            <c:strRef>
              <c:f>所在區域分佈!$E$3:$E$4</c:f>
              <c:strCache>
                <c:ptCount val="1"/>
                <c:pt idx="0">
                  <c:v>全職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所在區域分佈!$B$5:$C$19</c:f>
              <c:multiLvlStrCache>
                <c:ptCount val="11"/>
                <c:lvl>
                  <c:pt idx="0">
                    <c:v>良好</c:v>
                  </c:pt>
                  <c:pt idx="1">
                    <c:v>一般</c:v>
                  </c:pt>
                  <c:pt idx="2">
                    <c:v>優秀</c:v>
                  </c:pt>
                  <c:pt idx="3">
                    <c:v>良好</c:v>
                  </c:pt>
                  <c:pt idx="4">
                    <c:v>一般</c:v>
                  </c:pt>
                  <c:pt idx="5">
                    <c:v>優秀</c:v>
                  </c:pt>
                  <c:pt idx="6">
                    <c:v>良好</c:v>
                  </c:pt>
                  <c:pt idx="7">
                    <c:v>優秀</c:v>
                  </c:pt>
                  <c:pt idx="8">
                    <c:v>良好</c:v>
                  </c:pt>
                  <c:pt idx="9">
                    <c:v>一般</c:v>
                  </c:pt>
                  <c:pt idx="10">
                    <c:v>優秀</c:v>
                  </c:pt>
                </c:lvl>
                <c:lvl>
                  <c:pt idx="0">
                    <c:v>華北區</c:v>
                  </c:pt>
                  <c:pt idx="3">
                    <c:v>華東區</c:v>
                  </c:pt>
                  <c:pt idx="6">
                    <c:v>華南區</c:v>
                  </c:pt>
                  <c:pt idx="8">
                    <c:v>總部</c:v>
                  </c:pt>
                </c:lvl>
              </c:multiLvlStrCache>
            </c:multiLvlStrRef>
          </c:cat>
          <c:val>
            <c:numRef>
              <c:f>所在區域分佈!$E$5:$E$19</c:f>
              <c:numCache>
                <c:formatCode>General</c:formatCode>
                <c:ptCount val="11"/>
                <c:pt idx="0">
                  <c:v>6</c:v>
                </c:pt>
                <c:pt idx="1">
                  <c:v>1</c:v>
                </c:pt>
                <c:pt idx="2">
                  <c:v>13</c:v>
                </c:pt>
                <c:pt idx="3">
                  <c:v>5</c:v>
                </c:pt>
                <c:pt idx="4">
                  <c:v>1</c:v>
                </c:pt>
                <c:pt idx="5">
                  <c:v>7</c:v>
                </c:pt>
                <c:pt idx="6">
                  <c:v>3</c:v>
                </c:pt>
                <c:pt idx="7">
                  <c:v>4</c:v>
                </c:pt>
                <c:pt idx="8">
                  <c:v>14</c:v>
                </c:pt>
                <c:pt idx="9">
                  <c:v>2</c:v>
                </c:pt>
                <c:pt idx="10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46010198"/>
        <c:axId val="599601992"/>
      </c:barChart>
      <c:catAx>
        <c:axId val="74601019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思源黑體 CN Light" panose="020B0300000000000000" charset="-122"/>
                <a:ea typeface="思源黑體 CN Light" panose="020B0300000000000000" charset="-122"/>
                <a:cs typeface="思源黑體 CN Light" panose="020B0300000000000000" charset="-122"/>
                <a:sym typeface="思源黑體 CN Light" panose="020B0300000000000000" charset="-122"/>
              </a:defRPr>
            </a:pPr>
          </a:p>
        </c:txPr>
        <c:crossAx val="599601992"/>
        <c:crosses val="autoZero"/>
        <c:auto val="1"/>
        <c:lblAlgn val="ctr"/>
        <c:lblOffset val="100"/>
        <c:noMultiLvlLbl val="0"/>
      </c:catAx>
      <c:valAx>
        <c:axId val="599601992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思源黑體 CN Light" panose="020B0300000000000000" charset="-122"/>
                <a:ea typeface="思源黑體 CN Light" panose="020B0300000000000000" charset="-122"/>
                <a:cs typeface="思源黑體 CN Light" panose="020B0300000000000000" charset="-122"/>
                <a:sym typeface="思源黑體 CN Light" panose="020B0300000000000000" charset="-122"/>
              </a:defRPr>
            </a:pPr>
          </a:p>
        </c:txPr>
        <c:crossAx val="74601019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80489123091474"/>
          <c:y val="0.0292312998850667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  <a:cs typeface="思源黑體 CN Medium" panose="020B0600000000000000" charset="-122"/>
              <a:sym typeface="思源黑體 CN Medium" panose="020B06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思源黑體 CN Light" panose="020B0300000000000000" charset="-122"/>
          <a:ea typeface="思源黑體 CN Light" panose="020B0300000000000000" charset="-122"/>
          <a:cs typeface="思源黑體 CN Light" panose="020B0300000000000000" charset="-122"/>
          <a:sym typeface="思源黑體 CN Light" panose="020B0300000000000000" charset="-122"/>
        </a:defRPr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[45人事資料處理視覺化動態圖表看板.xlsx]辭職原因!資料透視表7</c:name>
    <c:fmtId val="0"/>
  </c:pivotSource>
  <c:chart>
    <c:autoTitleDeleted val="1"/>
    <c:plotArea>
      <c:layout/>
      <c:pieChart>
        <c:varyColors val="1"/>
        <c:ser>
          <c:idx val="0"/>
          <c:order val="0"/>
          <c:tx>
            <c:strRef>
              <c:f>辭職原因!$D$4:$D$6</c:f>
              <c:strCache>
                <c:ptCount val="1"/>
                <c:pt idx="0">
                  <c:v>個人原因 - 計數項:離職原因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9DC3E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辭職原因!$C$7:$C$8</c:f>
              <c:strCache>
                <c:ptCount val="2"/>
                <c:pt idx="0">
                  <c:v>第一季</c:v>
                </c:pt>
                <c:pt idx="1">
                  <c:v>第二季</c:v>
                </c:pt>
              </c:strCache>
            </c:strRef>
          </c:cat>
          <c:val>
            <c:numRef>
              <c:f>辭職原因!$D$7:$D$8</c:f>
              <c:numCache>
                <c:formatCode>0.00%</c:formatCode>
                <c:ptCount val="2"/>
                <c:pt idx="0">
                  <c:v>0.166666666666667</c:v>
                </c:pt>
                <c:pt idx="1">
                  <c:v>0.166666666666667</c:v>
                </c:pt>
              </c:numCache>
            </c:numRef>
          </c:val>
        </c:ser>
        <c:ser>
          <c:idx val="1"/>
          <c:order val="1"/>
          <c:tx>
            <c:strRef>
              <c:f>辭職原因!$E$4:$E$6</c:f>
              <c:strCache>
                <c:ptCount val="1"/>
                <c:pt idx="0">
                  <c:v>個人原因 - 計數項:所在區域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辭職原因!$C$7:$C$8</c:f>
              <c:strCache>
                <c:ptCount val="2"/>
                <c:pt idx="0">
                  <c:v>第一季</c:v>
                </c:pt>
                <c:pt idx="1">
                  <c:v>第二季</c:v>
                </c:pt>
              </c:strCache>
            </c:strRef>
          </c:cat>
          <c:val>
            <c:numRef>
              <c:f>辭職原因!$E$7:$E$8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ser>
          <c:idx val="2"/>
          <c:order val="2"/>
          <c:tx>
            <c:strRef>
              <c:f>辭職原因!$F$4:$F$6</c:f>
              <c:strCache>
                <c:ptCount val="1"/>
                <c:pt idx="0">
                  <c:v>其他原因 - 計數項:離職原因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辭職原因!$C$7:$C$8</c:f>
              <c:strCache>
                <c:ptCount val="2"/>
                <c:pt idx="0">
                  <c:v>第一季</c:v>
                </c:pt>
                <c:pt idx="1">
                  <c:v>第二季</c:v>
                </c:pt>
              </c:strCache>
            </c:strRef>
          </c:cat>
          <c:val>
            <c:numRef>
              <c:f>辭職原因!$F$7:$F$8</c:f>
              <c:numCache>
                <c:formatCode>0.00%</c:formatCode>
                <c:ptCount val="2"/>
                <c:pt idx="0">
                  <c:v>0.333333333333333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辭職原因!$G$4:$G$6</c:f>
              <c:strCache>
                <c:ptCount val="1"/>
                <c:pt idx="0">
                  <c:v>其他原因 - 計數項:所在區域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辭職原因!$C$7:$C$8</c:f>
              <c:strCache>
                <c:ptCount val="2"/>
                <c:pt idx="0">
                  <c:v>第一季</c:v>
                </c:pt>
                <c:pt idx="1">
                  <c:v>第二季</c:v>
                </c:pt>
              </c:strCache>
            </c:strRef>
          </c:cat>
          <c:val>
            <c:numRef>
              <c:f>辭職原因!$G$7:$G$8</c:f>
              <c:numCache>
                <c:formatCode>General</c:formatCode>
                <c:ptCount val="2"/>
                <c:pt idx="0">
                  <c:v>4</c:v>
                </c:pt>
              </c:numCache>
            </c:numRef>
          </c:val>
        </c:ser>
        <c:ser>
          <c:idx val="4"/>
          <c:order val="4"/>
          <c:tx>
            <c:strRef>
              <c:f>辭職原因!$H$4:$H$6</c:f>
              <c:strCache>
                <c:ptCount val="1"/>
                <c:pt idx="0">
                  <c:v>主動辭職 - 計數項:離職原因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辭職原因!$C$7:$C$8</c:f>
              <c:strCache>
                <c:ptCount val="2"/>
                <c:pt idx="0">
                  <c:v>第一季</c:v>
                </c:pt>
                <c:pt idx="1">
                  <c:v>第二季</c:v>
                </c:pt>
              </c:strCache>
            </c:strRef>
          </c:cat>
          <c:val>
            <c:numRef>
              <c:f>辭職原因!$H$7:$H$8</c:f>
              <c:numCache>
                <c:formatCode>0.00%</c:formatCode>
                <c:ptCount val="2"/>
                <c:pt idx="0">
                  <c:v>0.333333333333333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辭職原因!$I$4:$I$6</c:f>
              <c:strCache>
                <c:ptCount val="1"/>
                <c:pt idx="0">
                  <c:v>主動辭職 - 計數項:所在區域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辭職原因!$C$7:$C$8</c:f>
              <c:strCache>
                <c:ptCount val="2"/>
                <c:pt idx="0">
                  <c:v>第一季</c:v>
                </c:pt>
                <c:pt idx="1">
                  <c:v>第二季</c:v>
                </c:pt>
              </c:strCache>
            </c:strRef>
          </c:cat>
          <c:val>
            <c:numRef>
              <c:f>辭職原因!$I$7:$I$8</c:f>
              <c:numCache>
                <c:formatCode>General</c:formatCode>
                <c:ptCount val="2"/>
                <c:pt idx="0">
                  <c:v>4</c:v>
                </c:pt>
              </c:numCache>
            </c:numRef>
          </c:val>
        </c:ser>
        <c:ser>
          <c:idx val="6"/>
          <c:order val="6"/>
          <c:tx>
            <c:strRef>
              <c:f>辭職原因!$J$4:$J$6</c:f>
              <c:strCache>
                <c:ptCount val="1"/>
                <c:pt idx="0">
                  <c:v>(空白) - 計數項:離職原因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辭職原因!$C$7:$C$8</c:f>
              <c:strCache>
                <c:ptCount val="2"/>
                <c:pt idx="0">
                  <c:v>第一季</c:v>
                </c:pt>
                <c:pt idx="1">
                  <c:v>第二季</c:v>
                </c:pt>
              </c:strCache>
            </c:strRef>
          </c:cat>
          <c:val>
            <c:numRef>
              <c:f>辭職原因!$J$7:$J$8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辭職原因!$K$4:$K$6</c:f>
              <c:strCache>
                <c:ptCount val="1"/>
                <c:pt idx="0">
                  <c:v>(空白) - 計數項:所在區域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辭職原因!$C$7:$C$8</c:f>
              <c:strCache>
                <c:ptCount val="2"/>
                <c:pt idx="0">
                  <c:v>第一季</c:v>
                </c:pt>
                <c:pt idx="1">
                  <c:v>第二季</c:v>
                </c:pt>
              </c:strCache>
            </c:strRef>
          </c:cat>
          <c:val>
            <c:numRef>
              <c:f>辭職原因!$K$7:$K$8</c:f>
              <c:numCache>
                <c:formatCode>General</c:formatCode>
                <c:ptCount val="2"/>
                <c:pt idx="0">
                  <c:v>80</c:v>
                </c:pt>
                <c:pt idx="1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baseline="0">
              <a:solidFill>
                <a:schemeClr val="bg1"/>
              </a:solidFill>
              <a:latin typeface="思源黑體 CN Light" panose="020B0300000000000000" charset="-122"/>
              <a:ea typeface="思源黑體 CN Light" panose="020B0300000000000000" charset="-122"/>
              <a:cs typeface="思源黑體 CN Light" panose="020B0300000000000000" charset="-122"/>
              <a:sym typeface="思源黑體 CN Light" panose="020B03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400">
          <a:solidFill>
            <a:schemeClr val="bg1"/>
          </a:solidFill>
          <a:latin typeface="思源黑體 CN Light" panose="020B0300000000000000" charset="-122"/>
          <a:ea typeface="思源黑體 CN Light" panose="020B0300000000000000" charset="-122"/>
          <a:cs typeface="思源黑體 CN Light" panose="020B0300000000000000" charset="-122"/>
          <a:sym typeface="思源黑體 CN Light" panose="020B0300000000000000" charset="-122"/>
        </a:defRPr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[45人事資料處理視覺化動態圖表看板.xlsx]在職年限!資料透視表8</c:name>
    <c:fmtId val="0"/>
  </c:pivotSource>
  <c:chart>
    <c:autoTitleDeleted val="1"/>
    <c:plotArea>
      <c:layout>
        <c:manualLayout>
          <c:layoutTarget val="inner"/>
          <c:xMode val="edge"/>
          <c:yMode val="edge"/>
          <c:x val="0.0352678571428571"/>
          <c:y val="0.150929899856938"/>
          <c:w val="0.944808201058201"/>
          <c:h val="0.654840247973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在職年限!$D$4:$D$5</c:f>
              <c:strCache>
                <c:ptCount val="1"/>
                <c:pt idx="0">
                  <c:v>兼職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在職年限!$B$6:$C$34</c:f>
              <c:multiLvlStrCache>
                <c:ptCount val="19"/>
                <c:lvl>
                  <c:pt idx="0">
                    <c:v>男</c:v>
                  </c:pt>
                  <c:pt idx="1">
                    <c:v>女</c:v>
                  </c:pt>
                  <c:pt idx="2">
                    <c:v>男</c:v>
                  </c:pt>
                  <c:pt idx="3">
                    <c:v>女</c:v>
                  </c:pt>
                  <c:pt idx="4">
                    <c:v>男</c:v>
                  </c:pt>
                  <c:pt idx="5">
                    <c:v>女</c:v>
                  </c:pt>
                  <c:pt idx="6">
                    <c:v>男</c:v>
                  </c:pt>
                  <c:pt idx="7">
                    <c:v>女</c:v>
                  </c:pt>
                  <c:pt idx="8">
                    <c:v>男</c:v>
                  </c:pt>
                  <c:pt idx="9">
                    <c:v>女</c:v>
                  </c:pt>
                  <c:pt idx="10">
                    <c:v>女</c:v>
                  </c:pt>
                  <c:pt idx="11">
                    <c:v>男</c:v>
                  </c:pt>
                  <c:pt idx="12">
                    <c:v>女</c:v>
                  </c:pt>
                  <c:pt idx="13">
                    <c:v>男</c:v>
                  </c:pt>
                  <c:pt idx="14">
                    <c:v>女</c:v>
                  </c:pt>
                  <c:pt idx="15">
                    <c:v>男</c:v>
                  </c:pt>
                  <c:pt idx="16">
                    <c:v>女</c:v>
                  </c:pt>
                  <c:pt idx="17">
                    <c:v>男</c:v>
                  </c:pt>
                  <c:pt idx="18">
                    <c:v>女</c:v>
                  </c:pt>
                </c:lvl>
                <c:lvl>
                  <c:pt idx="0">
                    <c:v>策劃部</c:v>
                  </c:pt>
                  <c:pt idx="2">
                    <c:v>成本部</c:v>
                  </c:pt>
                  <c:pt idx="4">
                    <c:v>管理部</c:v>
                  </c:pt>
                  <c:pt idx="6">
                    <c:v>規劃部</c:v>
                  </c:pt>
                  <c:pt idx="8">
                    <c:v>後期部</c:v>
                  </c:pt>
                  <c:pt idx="10">
                    <c:v>後勤部</c:v>
                  </c:pt>
                  <c:pt idx="11">
                    <c:v>客服部</c:v>
                  </c:pt>
                  <c:pt idx="13">
                    <c:v>檔案部</c:v>
                  </c:pt>
                  <c:pt idx="15">
                    <c:v>招商部</c:v>
                  </c:pt>
                  <c:pt idx="17">
                    <c:v>職能部</c:v>
                  </c:pt>
                </c:lvl>
              </c:multiLvlStrCache>
            </c:multiLvlStrRef>
          </c:cat>
          <c:val>
            <c:numRef>
              <c:f>在職年限!$D$6:$D$34</c:f>
              <c:numCache>
                <c:formatCode>General</c:formatCode>
                <c:ptCount val="19"/>
                <c:pt idx="0">
                  <c:v>41</c:v>
                </c:pt>
                <c:pt idx="1">
                  <c:v>9</c:v>
                </c:pt>
                <c:pt idx="2">
                  <c:v>5</c:v>
                </c:pt>
                <c:pt idx="3">
                  <c:v>8</c:v>
                </c:pt>
                <c:pt idx="4">
                  <c:v>8</c:v>
                </c:pt>
                <c:pt idx="5">
                  <c:v>16</c:v>
                </c:pt>
                <c:pt idx="6">
                  <c:v>6</c:v>
                </c:pt>
                <c:pt idx="7">
                  <c:v>15</c:v>
                </c:pt>
                <c:pt idx="9">
                  <c:v>4</c:v>
                </c:pt>
                <c:pt idx="10">
                  <c:v>8</c:v>
                </c:pt>
                <c:pt idx="11">
                  <c:v>7</c:v>
                </c:pt>
                <c:pt idx="12">
                  <c:v>20</c:v>
                </c:pt>
                <c:pt idx="13">
                  <c:v>18</c:v>
                </c:pt>
                <c:pt idx="14">
                  <c:v>10</c:v>
                </c:pt>
                <c:pt idx="15">
                  <c:v>15</c:v>
                </c:pt>
                <c:pt idx="17">
                  <c:v>6</c:v>
                </c:pt>
                <c:pt idx="18">
                  <c:v>9</c:v>
                </c:pt>
              </c:numCache>
            </c:numRef>
          </c:val>
        </c:ser>
        <c:ser>
          <c:idx val="1"/>
          <c:order val="1"/>
          <c:tx>
            <c:strRef>
              <c:f>在職年限!$E$4:$E$5</c:f>
              <c:strCache>
                <c:ptCount val="1"/>
                <c:pt idx="0">
                  <c:v>全職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在職年限!$B$6:$C$34</c:f>
              <c:multiLvlStrCache>
                <c:ptCount val="19"/>
                <c:lvl>
                  <c:pt idx="0">
                    <c:v>男</c:v>
                  </c:pt>
                  <c:pt idx="1">
                    <c:v>女</c:v>
                  </c:pt>
                  <c:pt idx="2">
                    <c:v>男</c:v>
                  </c:pt>
                  <c:pt idx="3">
                    <c:v>女</c:v>
                  </c:pt>
                  <c:pt idx="4">
                    <c:v>男</c:v>
                  </c:pt>
                  <c:pt idx="5">
                    <c:v>女</c:v>
                  </c:pt>
                  <c:pt idx="6">
                    <c:v>男</c:v>
                  </c:pt>
                  <c:pt idx="7">
                    <c:v>女</c:v>
                  </c:pt>
                  <c:pt idx="8">
                    <c:v>男</c:v>
                  </c:pt>
                  <c:pt idx="9">
                    <c:v>女</c:v>
                  </c:pt>
                  <c:pt idx="10">
                    <c:v>女</c:v>
                  </c:pt>
                  <c:pt idx="11">
                    <c:v>男</c:v>
                  </c:pt>
                  <c:pt idx="12">
                    <c:v>女</c:v>
                  </c:pt>
                  <c:pt idx="13">
                    <c:v>男</c:v>
                  </c:pt>
                  <c:pt idx="14">
                    <c:v>女</c:v>
                  </c:pt>
                  <c:pt idx="15">
                    <c:v>男</c:v>
                  </c:pt>
                  <c:pt idx="16">
                    <c:v>女</c:v>
                  </c:pt>
                  <c:pt idx="17">
                    <c:v>男</c:v>
                  </c:pt>
                  <c:pt idx="18">
                    <c:v>女</c:v>
                  </c:pt>
                </c:lvl>
                <c:lvl>
                  <c:pt idx="0">
                    <c:v>策劃部</c:v>
                  </c:pt>
                  <c:pt idx="2">
                    <c:v>成本部</c:v>
                  </c:pt>
                  <c:pt idx="4">
                    <c:v>管理部</c:v>
                  </c:pt>
                  <c:pt idx="6">
                    <c:v>規劃部</c:v>
                  </c:pt>
                  <c:pt idx="8">
                    <c:v>後期部</c:v>
                  </c:pt>
                  <c:pt idx="10">
                    <c:v>後勤部</c:v>
                  </c:pt>
                  <c:pt idx="11">
                    <c:v>客服部</c:v>
                  </c:pt>
                  <c:pt idx="13">
                    <c:v>檔案部</c:v>
                  </c:pt>
                  <c:pt idx="15">
                    <c:v>招商部</c:v>
                  </c:pt>
                  <c:pt idx="17">
                    <c:v>職能部</c:v>
                  </c:pt>
                </c:lvl>
              </c:multiLvlStrCache>
            </c:multiLvlStrRef>
          </c:cat>
          <c:val>
            <c:numRef>
              <c:f>在職年限!$E$6:$E$34</c:f>
              <c:numCache>
                <c:formatCode>General</c:formatCode>
                <c:ptCount val="19"/>
                <c:pt idx="0">
                  <c:v>15</c:v>
                </c:pt>
                <c:pt idx="1">
                  <c:v>9</c:v>
                </c:pt>
                <c:pt idx="2">
                  <c:v>7</c:v>
                </c:pt>
                <c:pt idx="3">
                  <c:v>28</c:v>
                </c:pt>
                <c:pt idx="4">
                  <c:v>21</c:v>
                </c:pt>
                <c:pt idx="5">
                  <c:v>1</c:v>
                </c:pt>
                <c:pt idx="6">
                  <c:v>15</c:v>
                </c:pt>
                <c:pt idx="7">
                  <c:v>4</c:v>
                </c:pt>
                <c:pt idx="8">
                  <c:v>4</c:v>
                </c:pt>
                <c:pt idx="9">
                  <c:v>1</c:v>
                </c:pt>
                <c:pt idx="10">
                  <c:v>6</c:v>
                </c:pt>
                <c:pt idx="11">
                  <c:v>12</c:v>
                </c:pt>
                <c:pt idx="12">
                  <c:v>15</c:v>
                </c:pt>
                <c:pt idx="13">
                  <c:v>26</c:v>
                </c:pt>
                <c:pt idx="14">
                  <c:v>35</c:v>
                </c:pt>
                <c:pt idx="15">
                  <c:v>30</c:v>
                </c:pt>
                <c:pt idx="16">
                  <c:v>27</c:v>
                </c:pt>
                <c:pt idx="17">
                  <c:v>7</c:v>
                </c:pt>
                <c:pt idx="18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416137373"/>
        <c:axId val="197428177"/>
      </c:barChart>
      <c:catAx>
        <c:axId val="4161373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思源黑體 CN Light" panose="020B0300000000000000" charset="-122"/>
                <a:ea typeface="思源黑體 CN Light" panose="020B0300000000000000" charset="-122"/>
                <a:cs typeface="思源黑體 CN Light" panose="020B0300000000000000" charset="-122"/>
                <a:sym typeface="思源黑體 CN Light" panose="020B0300000000000000" charset="-122"/>
              </a:defRPr>
            </a:pPr>
          </a:p>
        </c:txPr>
        <c:crossAx val="197428177"/>
        <c:crosses val="autoZero"/>
        <c:auto val="1"/>
        <c:lblAlgn val="ctr"/>
        <c:lblOffset val="50"/>
        <c:tickLblSkip val="1"/>
        <c:noMultiLvlLbl val="0"/>
      </c:catAx>
      <c:valAx>
        <c:axId val="19742817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思源黑體 CN Light" panose="020B0300000000000000" charset="-122"/>
                <a:ea typeface="思源黑體 CN Light" panose="020B0300000000000000" charset="-122"/>
                <a:cs typeface="思源黑體 CN Light" panose="020B0300000000000000" charset="-122"/>
                <a:sym typeface="思源黑體 CN Light" panose="020B0300000000000000" charset="-122"/>
              </a:defRPr>
            </a:pPr>
          </a:p>
        </c:txPr>
        <c:crossAx val="41613737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69088728825339"/>
          <c:y val="0.0066298342541436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bg1"/>
              </a:solidFill>
              <a:latin typeface="思源黑體 CN Light" panose="020B0300000000000000" charset="-122"/>
              <a:ea typeface="思源黑體 CN Light" panose="020B0300000000000000" charset="-122"/>
              <a:cs typeface="思源黑體 CN Light" panose="020B0300000000000000" charset="-122"/>
              <a:sym typeface="思源黑體 CN Light" panose="020B03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900">
          <a:solidFill>
            <a:schemeClr val="bg1"/>
          </a:solidFill>
          <a:latin typeface="思源黑體 CN Light" panose="020B0300000000000000" charset="-122"/>
          <a:ea typeface="思源黑體 CN Light" panose="020B0300000000000000" charset="-122"/>
          <a:cs typeface="思源黑體 CN Light" panose="020B0300000000000000" charset="-122"/>
          <a:sym typeface="思源黑體 CN Light" panose="020B0300000000000000" charset="-122"/>
        </a:defRPr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[45人事資料處理視覺化動態圖表看板.xlsx]員工情況表!員工情況表</c:name>
    <c:fmtId val="0"/>
  </c:pivotSource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員工情況表!$D$5</c:f>
              <c:strCache>
                <c:ptCount val="1"/>
                <c:pt idx="0">
                  <c:v>計數項:員工編號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員工情況表!$B$6:$C$27</c:f>
              <c:multiLvlStrCache>
                <c:ptCount val="20"/>
                <c:lvl>
                  <c:pt idx="0">
                    <c:v>策劃部</c:v>
                  </c:pt>
                  <c:pt idx="1">
                    <c:v>成本部</c:v>
                  </c:pt>
                  <c:pt idx="2">
                    <c:v>管理部</c:v>
                  </c:pt>
                  <c:pt idx="3">
                    <c:v>規劃部</c:v>
                  </c:pt>
                  <c:pt idx="4">
                    <c:v>後期部</c:v>
                  </c:pt>
                  <c:pt idx="5">
                    <c:v>後勤部</c:v>
                  </c:pt>
                  <c:pt idx="6">
                    <c:v>客服部</c:v>
                  </c:pt>
                  <c:pt idx="7">
                    <c:v>檔案部</c:v>
                  </c:pt>
                  <c:pt idx="8">
                    <c:v>招商部</c:v>
                  </c:pt>
                  <c:pt idx="9">
                    <c:v>職能部</c:v>
                  </c:pt>
                  <c:pt idx="10">
                    <c:v>策劃部</c:v>
                  </c:pt>
                  <c:pt idx="11">
                    <c:v>成本部</c:v>
                  </c:pt>
                  <c:pt idx="12">
                    <c:v>管理部</c:v>
                  </c:pt>
                  <c:pt idx="13">
                    <c:v>規劃部</c:v>
                  </c:pt>
                  <c:pt idx="14">
                    <c:v>後期部</c:v>
                  </c:pt>
                  <c:pt idx="15">
                    <c:v>後勤部</c:v>
                  </c:pt>
                  <c:pt idx="16">
                    <c:v>客服部</c:v>
                  </c:pt>
                  <c:pt idx="17">
                    <c:v>檔案部</c:v>
                  </c:pt>
                  <c:pt idx="18">
                    <c:v>招商部</c:v>
                  </c:pt>
                  <c:pt idx="19">
                    <c:v>職能部</c:v>
                  </c:pt>
                </c:lvl>
                <c:lvl>
                  <c:pt idx="0">
                    <c:v>第一季</c:v>
                  </c:pt>
                  <c:pt idx="10">
                    <c:v>第二季</c:v>
                  </c:pt>
                </c:lvl>
              </c:multiLvlStrCache>
            </c:multiLvlStrRef>
          </c:cat>
          <c:val>
            <c:numRef>
              <c:f>員工情況表!$D$6:$D$27</c:f>
              <c:numCache>
                <c:formatCode>General</c:formatCode>
                <c:ptCount val="20"/>
                <c:pt idx="0">
                  <c:v>15</c:v>
                </c:pt>
                <c:pt idx="1">
                  <c:v>11</c:v>
                </c:pt>
                <c:pt idx="2">
                  <c:v>7</c:v>
                </c:pt>
                <c:pt idx="3">
                  <c:v>6</c:v>
                </c:pt>
                <c:pt idx="4">
                  <c:v>2</c:v>
                </c:pt>
                <c:pt idx="5">
                  <c:v>2</c:v>
                </c:pt>
                <c:pt idx="6">
                  <c:v>12</c:v>
                </c:pt>
                <c:pt idx="7">
                  <c:v>16</c:v>
                </c:pt>
                <c:pt idx="8">
                  <c:v>12</c:v>
                </c:pt>
                <c:pt idx="9">
                  <c:v>7</c:v>
                </c:pt>
                <c:pt idx="10">
                  <c:v>4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5</c:v>
                </c:pt>
                <c:pt idx="18">
                  <c:v>4</c:v>
                </c:pt>
                <c:pt idx="19">
                  <c:v>2</c:v>
                </c:pt>
              </c:numCache>
            </c:numRef>
          </c:val>
        </c:ser>
        <c:ser>
          <c:idx val="1"/>
          <c:order val="1"/>
          <c:tx>
            <c:strRef>
              <c:f>員工情況表!$E$5</c:f>
              <c:strCache>
                <c:ptCount val="1"/>
                <c:pt idx="0">
                  <c:v>求和項:新入職</c:v>
                </c:pt>
              </c:strCache>
            </c:strRef>
          </c:tx>
          <c:spPr>
            <a:solidFill>
              <a:srgbClr val="9DC3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員工情況表!$B$6:$C$27</c:f>
              <c:multiLvlStrCache>
                <c:ptCount val="20"/>
                <c:lvl>
                  <c:pt idx="0">
                    <c:v>策劃部</c:v>
                  </c:pt>
                  <c:pt idx="1">
                    <c:v>成本部</c:v>
                  </c:pt>
                  <c:pt idx="2">
                    <c:v>管理部</c:v>
                  </c:pt>
                  <c:pt idx="3">
                    <c:v>規劃部</c:v>
                  </c:pt>
                  <c:pt idx="4">
                    <c:v>後期部</c:v>
                  </c:pt>
                  <c:pt idx="5">
                    <c:v>後勤部</c:v>
                  </c:pt>
                  <c:pt idx="6">
                    <c:v>客服部</c:v>
                  </c:pt>
                  <c:pt idx="7">
                    <c:v>檔案部</c:v>
                  </c:pt>
                  <c:pt idx="8">
                    <c:v>招商部</c:v>
                  </c:pt>
                  <c:pt idx="9">
                    <c:v>職能部</c:v>
                  </c:pt>
                  <c:pt idx="10">
                    <c:v>策劃部</c:v>
                  </c:pt>
                  <c:pt idx="11">
                    <c:v>成本部</c:v>
                  </c:pt>
                  <c:pt idx="12">
                    <c:v>管理部</c:v>
                  </c:pt>
                  <c:pt idx="13">
                    <c:v>規劃部</c:v>
                  </c:pt>
                  <c:pt idx="14">
                    <c:v>後期部</c:v>
                  </c:pt>
                  <c:pt idx="15">
                    <c:v>後勤部</c:v>
                  </c:pt>
                  <c:pt idx="16">
                    <c:v>客服部</c:v>
                  </c:pt>
                  <c:pt idx="17">
                    <c:v>檔案部</c:v>
                  </c:pt>
                  <c:pt idx="18">
                    <c:v>招商部</c:v>
                  </c:pt>
                  <c:pt idx="19">
                    <c:v>職能部</c:v>
                  </c:pt>
                </c:lvl>
                <c:lvl>
                  <c:pt idx="0">
                    <c:v>第一季</c:v>
                  </c:pt>
                  <c:pt idx="10">
                    <c:v>第二季</c:v>
                  </c:pt>
                </c:lvl>
              </c:multiLvlStrCache>
            </c:multiLvlStrRef>
          </c:cat>
          <c:val>
            <c:numRef>
              <c:f>員工情況表!$E$6:$E$27</c:f>
              <c:numCache>
                <c:formatCode>General</c:formatCode>
                <c:ptCount val="20"/>
                <c:pt idx="0">
                  <c:v>10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0</c:v>
                </c:pt>
                <c:pt idx="6">
                  <c:v>3</c:v>
                </c:pt>
                <c:pt idx="7">
                  <c:v>8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</c:numCache>
            </c:numRef>
          </c:val>
        </c:ser>
        <c:ser>
          <c:idx val="2"/>
          <c:order val="2"/>
          <c:tx>
            <c:strRef>
              <c:f>員工情況表!$F$5</c:f>
              <c:strCache>
                <c:ptCount val="1"/>
                <c:pt idx="0">
                  <c:v>求和項:離職人數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員工情況表!$B$6:$C$27</c:f>
              <c:multiLvlStrCache>
                <c:ptCount val="20"/>
                <c:lvl>
                  <c:pt idx="0">
                    <c:v>策劃部</c:v>
                  </c:pt>
                  <c:pt idx="1">
                    <c:v>成本部</c:v>
                  </c:pt>
                  <c:pt idx="2">
                    <c:v>管理部</c:v>
                  </c:pt>
                  <c:pt idx="3">
                    <c:v>規劃部</c:v>
                  </c:pt>
                  <c:pt idx="4">
                    <c:v>後期部</c:v>
                  </c:pt>
                  <c:pt idx="5">
                    <c:v>後勤部</c:v>
                  </c:pt>
                  <c:pt idx="6">
                    <c:v>客服部</c:v>
                  </c:pt>
                  <c:pt idx="7">
                    <c:v>檔案部</c:v>
                  </c:pt>
                  <c:pt idx="8">
                    <c:v>招商部</c:v>
                  </c:pt>
                  <c:pt idx="9">
                    <c:v>職能部</c:v>
                  </c:pt>
                  <c:pt idx="10">
                    <c:v>策劃部</c:v>
                  </c:pt>
                  <c:pt idx="11">
                    <c:v>成本部</c:v>
                  </c:pt>
                  <c:pt idx="12">
                    <c:v>管理部</c:v>
                  </c:pt>
                  <c:pt idx="13">
                    <c:v>規劃部</c:v>
                  </c:pt>
                  <c:pt idx="14">
                    <c:v>後期部</c:v>
                  </c:pt>
                  <c:pt idx="15">
                    <c:v>後勤部</c:v>
                  </c:pt>
                  <c:pt idx="16">
                    <c:v>客服部</c:v>
                  </c:pt>
                  <c:pt idx="17">
                    <c:v>檔案部</c:v>
                  </c:pt>
                  <c:pt idx="18">
                    <c:v>招商部</c:v>
                  </c:pt>
                  <c:pt idx="19">
                    <c:v>職能部</c:v>
                  </c:pt>
                </c:lvl>
                <c:lvl>
                  <c:pt idx="0">
                    <c:v>第一季</c:v>
                  </c:pt>
                  <c:pt idx="10">
                    <c:v>第二季</c:v>
                  </c:pt>
                </c:lvl>
              </c:multiLvlStrCache>
            </c:multiLvlStrRef>
          </c:cat>
          <c:val>
            <c:numRef>
              <c:f>員工情況表!$F$6:$F$27</c:f>
              <c:numCache>
                <c:formatCode>General</c:formatCode>
                <c:ptCount val="20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0340609"/>
        <c:axId val="134534271"/>
      </c:barChart>
      <c:catAx>
        <c:axId val="1003406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思源黑體 CN Light" panose="020B0300000000000000" charset="-122"/>
                <a:ea typeface="思源黑體 CN Light" panose="020B0300000000000000" charset="-122"/>
                <a:cs typeface="思源黑體 CN Light" panose="020B0300000000000000" charset="-122"/>
                <a:sym typeface="思源黑體 CN Light" panose="020B0300000000000000" charset="-122"/>
              </a:defRPr>
            </a:pPr>
          </a:p>
        </c:txPr>
        <c:crossAx val="134534271"/>
        <c:crosses val="autoZero"/>
        <c:auto val="1"/>
        <c:lblAlgn val="ctr"/>
        <c:lblOffset val="100"/>
        <c:tickLblSkip val="1"/>
        <c:noMultiLvlLbl val="0"/>
      </c:catAx>
      <c:valAx>
        <c:axId val="13453427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思源黑體 CN Light" panose="020B0300000000000000" charset="-122"/>
                <a:ea typeface="思源黑體 CN Light" panose="020B0300000000000000" charset="-122"/>
                <a:cs typeface="思源黑體 CN Light" panose="020B0300000000000000" charset="-122"/>
                <a:sym typeface="思源黑體 CN Light" panose="020B0300000000000000" charset="-122"/>
              </a:defRPr>
            </a:pPr>
          </a:p>
        </c:txPr>
        <c:crossAx val="10034060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86867171189979"/>
          <c:y val="0.0052383446830801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  <a:cs typeface="思源黑體 CN Medium" panose="020B0600000000000000" charset="-122"/>
              <a:sym typeface="思源黑體 CN Medium" panose="020B06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思源黑體 CN Light" panose="020B0300000000000000" charset="-122"/>
          <a:ea typeface="思源黑體 CN Light" panose="020B0300000000000000" charset="-122"/>
          <a:cs typeface="思源黑體 CN Light" panose="020B0300000000000000" charset="-122"/>
          <a:sym typeface="思源黑體 CN Light" panose="020B0300000000000000" charset="-122"/>
        </a:defRPr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1.png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41</xdr:col>
      <xdr:colOff>116840</xdr:colOff>
      <xdr:row>23</xdr:row>
      <xdr:rowOff>10795</xdr:rowOff>
    </xdr:from>
    <xdr:to>
      <xdr:col>46</xdr:col>
      <xdr:colOff>266065</xdr:colOff>
      <xdr:row>90</xdr:row>
      <xdr:rowOff>122555</xdr:rowOff>
    </xdr:to>
    <xdr:sp>
      <xdr:nvSpPr>
        <xdr:cNvPr id="39" name="矩形 38"/>
        <xdr:cNvSpPr/>
      </xdr:nvSpPr>
      <xdr:spPr>
        <a:xfrm>
          <a:off x="28691840" y="5504815"/>
          <a:ext cx="3197225" cy="13896340"/>
        </a:xfrm>
        <a:prstGeom prst="rect">
          <a:avLst/>
        </a:prstGeom>
        <a:solidFill>
          <a:schemeClr val="accent1">
            <a:lumMod val="50000"/>
            <a:alpha val="16000"/>
          </a:schemeClr>
        </a:solidFill>
        <a:ln>
          <a:solidFill>
            <a:schemeClr val="accent3">
              <a:lumMod val="20000"/>
              <a:lumOff val="80000"/>
              <a:alpha val="93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292100</xdr:colOff>
      <xdr:row>11</xdr:row>
      <xdr:rowOff>102870</xdr:rowOff>
    </xdr:from>
    <xdr:to>
      <xdr:col>37</xdr:col>
      <xdr:colOff>48260</xdr:colOff>
      <xdr:row>23</xdr:row>
      <xdr:rowOff>15875</xdr:rowOff>
    </xdr:to>
    <xdr:sp>
      <xdr:nvSpPr>
        <xdr:cNvPr id="51" name="矩形 50"/>
        <xdr:cNvSpPr/>
      </xdr:nvSpPr>
      <xdr:spPr>
        <a:xfrm>
          <a:off x="17795240" y="2366010"/>
          <a:ext cx="8389620" cy="3143885"/>
        </a:xfrm>
        <a:prstGeom prst="rect">
          <a:avLst/>
        </a:prstGeom>
        <a:solidFill>
          <a:schemeClr val="accent1">
            <a:lumMod val="50000"/>
            <a:alpha val="16000"/>
          </a:schemeClr>
        </a:solidFill>
        <a:ln>
          <a:solidFill>
            <a:schemeClr val="accent3">
              <a:lumMod val="20000"/>
              <a:lumOff val="80000"/>
              <a:alpha val="93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559435</xdr:colOff>
      <xdr:row>11</xdr:row>
      <xdr:rowOff>102870</xdr:rowOff>
    </xdr:from>
    <xdr:to>
      <xdr:col>16</xdr:col>
      <xdr:colOff>160020</xdr:colOff>
      <xdr:row>23</xdr:row>
      <xdr:rowOff>15875</xdr:rowOff>
    </xdr:to>
    <xdr:sp>
      <xdr:nvSpPr>
        <xdr:cNvPr id="40" name="矩形 39"/>
        <xdr:cNvSpPr/>
      </xdr:nvSpPr>
      <xdr:spPr>
        <a:xfrm>
          <a:off x="5436235" y="2366010"/>
          <a:ext cx="5536565" cy="3143885"/>
        </a:xfrm>
        <a:prstGeom prst="rect">
          <a:avLst/>
        </a:prstGeom>
        <a:solidFill>
          <a:schemeClr val="accent1">
            <a:lumMod val="50000"/>
            <a:alpha val="16000"/>
          </a:schemeClr>
        </a:solidFill>
        <a:ln>
          <a:solidFill>
            <a:schemeClr val="accent3">
              <a:lumMod val="20000"/>
              <a:lumOff val="80000"/>
              <a:alpha val="93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153670</xdr:colOff>
      <xdr:row>11</xdr:row>
      <xdr:rowOff>123825</xdr:rowOff>
    </xdr:from>
    <xdr:to>
      <xdr:col>25</xdr:col>
      <xdr:colOff>304165</xdr:colOff>
      <xdr:row>23</xdr:row>
      <xdr:rowOff>36830</xdr:rowOff>
    </xdr:to>
    <xdr:sp>
      <xdr:nvSpPr>
        <xdr:cNvPr id="44" name="矩形 43"/>
        <xdr:cNvSpPr/>
      </xdr:nvSpPr>
      <xdr:spPr>
        <a:xfrm>
          <a:off x="10966450" y="2386965"/>
          <a:ext cx="6840855" cy="3143885"/>
        </a:xfrm>
        <a:prstGeom prst="rect">
          <a:avLst/>
        </a:prstGeom>
        <a:solidFill>
          <a:schemeClr val="accent1">
            <a:lumMod val="50000"/>
            <a:alpha val="16000"/>
          </a:schemeClr>
        </a:solidFill>
        <a:ln>
          <a:solidFill>
            <a:schemeClr val="accent3">
              <a:lumMod val="20000"/>
              <a:lumOff val="80000"/>
              <a:alpha val="93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560070</xdr:colOff>
      <xdr:row>23</xdr:row>
      <xdr:rowOff>26670</xdr:rowOff>
    </xdr:from>
    <xdr:to>
      <xdr:col>25</xdr:col>
      <xdr:colOff>274320</xdr:colOff>
      <xdr:row>43</xdr:row>
      <xdr:rowOff>45720</xdr:rowOff>
    </xdr:to>
    <xdr:sp>
      <xdr:nvSpPr>
        <xdr:cNvPr id="23" name="矩形 22"/>
        <xdr:cNvSpPr/>
      </xdr:nvSpPr>
      <xdr:spPr>
        <a:xfrm>
          <a:off x="5436870" y="5520690"/>
          <a:ext cx="12340590" cy="4133850"/>
        </a:xfrm>
        <a:prstGeom prst="rect">
          <a:avLst/>
        </a:prstGeom>
        <a:solidFill>
          <a:schemeClr val="accent1">
            <a:lumMod val="50000"/>
            <a:alpha val="16000"/>
          </a:schemeClr>
        </a:solidFill>
        <a:ln>
          <a:solidFill>
            <a:schemeClr val="accent3">
              <a:lumMod val="20000"/>
              <a:lumOff val="80000"/>
              <a:alpha val="93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274320</xdr:colOff>
      <xdr:row>23</xdr:row>
      <xdr:rowOff>26670</xdr:rowOff>
    </xdr:from>
    <xdr:to>
      <xdr:col>41</xdr:col>
      <xdr:colOff>141605</xdr:colOff>
      <xdr:row>43</xdr:row>
      <xdr:rowOff>45720</xdr:rowOff>
    </xdr:to>
    <xdr:sp>
      <xdr:nvSpPr>
        <xdr:cNvPr id="24" name="矩形 23"/>
        <xdr:cNvSpPr/>
      </xdr:nvSpPr>
      <xdr:spPr>
        <a:xfrm>
          <a:off x="17777460" y="5520690"/>
          <a:ext cx="10939145" cy="4133850"/>
        </a:xfrm>
        <a:prstGeom prst="rect">
          <a:avLst/>
        </a:prstGeom>
        <a:solidFill>
          <a:schemeClr val="accent1">
            <a:lumMod val="50000"/>
            <a:alpha val="16000"/>
          </a:schemeClr>
        </a:solidFill>
        <a:ln>
          <a:solidFill>
            <a:schemeClr val="accent3">
              <a:lumMod val="20000"/>
              <a:lumOff val="80000"/>
              <a:alpha val="93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560070</xdr:colOff>
      <xdr:row>43</xdr:row>
      <xdr:rowOff>45720</xdr:rowOff>
    </xdr:from>
    <xdr:to>
      <xdr:col>25</xdr:col>
      <xdr:colOff>102870</xdr:colOff>
      <xdr:row>66</xdr:row>
      <xdr:rowOff>171450</xdr:rowOff>
    </xdr:to>
    <xdr:sp>
      <xdr:nvSpPr>
        <xdr:cNvPr id="26" name="矩形 25"/>
        <xdr:cNvSpPr/>
      </xdr:nvSpPr>
      <xdr:spPr>
        <a:xfrm>
          <a:off x="5436870" y="9654540"/>
          <a:ext cx="12169140" cy="4857750"/>
        </a:xfrm>
        <a:prstGeom prst="rect">
          <a:avLst/>
        </a:prstGeom>
        <a:solidFill>
          <a:schemeClr val="accent1">
            <a:lumMod val="50000"/>
            <a:alpha val="16000"/>
          </a:schemeClr>
        </a:solidFill>
        <a:ln>
          <a:solidFill>
            <a:schemeClr val="accent3">
              <a:lumMod val="20000"/>
              <a:lumOff val="80000"/>
              <a:alpha val="93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102870</xdr:colOff>
      <xdr:row>43</xdr:row>
      <xdr:rowOff>45720</xdr:rowOff>
    </xdr:from>
    <xdr:to>
      <xdr:col>41</xdr:col>
      <xdr:colOff>141605</xdr:colOff>
      <xdr:row>66</xdr:row>
      <xdr:rowOff>153035</xdr:rowOff>
    </xdr:to>
    <xdr:sp>
      <xdr:nvSpPr>
        <xdr:cNvPr id="27" name="矩形 26"/>
        <xdr:cNvSpPr/>
      </xdr:nvSpPr>
      <xdr:spPr>
        <a:xfrm>
          <a:off x="17606010" y="9654540"/>
          <a:ext cx="11110595" cy="4839335"/>
        </a:xfrm>
        <a:prstGeom prst="rect">
          <a:avLst/>
        </a:prstGeom>
        <a:solidFill>
          <a:schemeClr val="accent1">
            <a:lumMod val="50000"/>
            <a:alpha val="16000"/>
          </a:schemeClr>
        </a:solidFill>
        <a:ln>
          <a:solidFill>
            <a:schemeClr val="accent3">
              <a:lumMod val="20000"/>
              <a:lumOff val="80000"/>
              <a:alpha val="93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560070</xdr:colOff>
      <xdr:row>66</xdr:row>
      <xdr:rowOff>171450</xdr:rowOff>
    </xdr:from>
    <xdr:to>
      <xdr:col>32</xdr:col>
      <xdr:colOff>560070</xdr:colOff>
      <xdr:row>90</xdr:row>
      <xdr:rowOff>125730</xdr:rowOff>
    </xdr:to>
    <xdr:sp>
      <xdr:nvSpPr>
        <xdr:cNvPr id="28" name="矩形 27"/>
        <xdr:cNvSpPr/>
      </xdr:nvSpPr>
      <xdr:spPr>
        <a:xfrm>
          <a:off x="5436870" y="14512290"/>
          <a:ext cx="17838420" cy="4892040"/>
        </a:xfrm>
        <a:prstGeom prst="rect">
          <a:avLst/>
        </a:prstGeom>
        <a:solidFill>
          <a:schemeClr val="accent1">
            <a:lumMod val="50000"/>
            <a:alpha val="16000"/>
          </a:schemeClr>
        </a:solidFill>
        <a:ln>
          <a:solidFill>
            <a:schemeClr val="accent3">
              <a:lumMod val="20000"/>
              <a:lumOff val="80000"/>
              <a:alpha val="93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32</xdr:col>
      <xdr:colOff>559435</xdr:colOff>
      <xdr:row>66</xdr:row>
      <xdr:rowOff>171450</xdr:rowOff>
    </xdr:from>
    <xdr:to>
      <xdr:col>41</xdr:col>
      <xdr:colOff>141605</xdr:colOff>
      <xdr:row>90</xdr:row>
      <xdr:rowOff>125730</xdr:rowOff>
    </xdr:to>
    <xdr:sp>
      <xdr:nvSpPr>
        <xdr:cNvPr id="29" name="矩形 28"/>
        <xdr:cNvSpPr/>
      </xdr:nvSpPr>
      <xdr:spPr>
        <a:xfrm>
          <a:off x="23274655" y="14512290"/>
          <a:ext cx="5441950" cy="4892040"/>
        </a:xfrm>
        <a:prstGeom prst="rect">
          <a:avLst/>
        </a:prstGeom>
        <a:solidFill>
          <a:schemeClr val="accent1">
            <a:lumMod val="50000"/>
            <a:alpha val="16000"/>
          </a:schemeClr>
        </a:solidFill>
        <a:ln>
          <a:solidFill>
            <a:schemeClr val="accent3">
              <a:lumMod val="20000"/>
              <a:lumOff val="80000"/>
              <a:alpha val="93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401320</xdr:colOff>
      <xdr:row>25</xdr:row>
      <xdr:rowOff>38100</xdr:rowOff>
    </xdr:from>
    <xdr:to>
      <xdr:col>41</xdr:col>
      <xdr:colOff>144145</xdr:colOff>
      <xdr:row>43</xdr:row>
      <xdr:rowOff>13335</xdr:rowOff>
    </xdr:to>
    <xdr:graphicFrame>
      <xdr:nvGraphicFramePr>
        <xdr:cNvPr id="2" name="簽約形式表"/>
        <xdr:cNvGraphicFramePr/>
      </xdr:nvGraphicFramePr>
      <xdr:xfrm>
        <a:off x="17904460" y="5943600"/>
        <a:ext cx="10814685" cy="36785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154940</xdr:colOff>
      <xdr:row>70</xdr:row>
      <xdr:rowOff>153035</xdr:rowOff>
    </xdr:from>
    <xdr:to>
      <xdr:col>32</xdr:col>
      <xdr:colOff>543560</xdr:colOff>
      <xdr:row>89</xdr:row>
      <xdr:rowOff>90805</xdr:rowOff>
    </xdr:to>
    <xdr:graphicFrame>
      <xdr:nvGraphicFramePr>
        <xdr:cNvPr id="3" name="員工表現"/>
        <xdr:cNvGraphicFramePr/>
      </xdr:nvGraphicFramePr>
      <xdr:xfrm>
        <a:off x="5641340" y="15316835"/>
        <a:ext cx="17617440" cy="38468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341630</xdr:colOff>
      <xdr:row>45</xdr:row>
      <xdr:rowOff>96520</xdr:rowOff>
    </xdr:from>
    <xdr:to>
      <xdr:col>24</xdr:col>
      <xdr:colOff>596900</xdr:colOff>
      <xdr:row>67</xdr:row>
      <xdr:rowOff>42545</xdr:rowOff>
    </xdr:to>
    <xdr:graphicFrame>
      <xdr:nvGraphicFramePr>
        <xdr:cNvPr id="4" name="所在區域分佈"/>
        <xdr:cNvGraphicFramePr/>
      </xdr:nvGraphicFramePr>
      <xdr:xfrm>
        <a:off x="5828030" y="10116820"/>
        <a:ext cx="11388090" cy="44723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44450</xdr:colOff>
      <xdr:row>71</xdr:row>
      <xdr:rowOff>104140</xdr:rowOff>
    </xdr:from>
    <xdr:to>
      <xdr:col>40</xdr:col>
      <xdr:colOff>514350</xdr:colOff>
      <xdr:row>89</xdr:row>
      <xdr:rowOff>83820</xdr:rowOff>
    </xdr:to>
    <xdr:graphicFrame>
      <xdr:nvGraphicFramePr>
        <xdr:cNvPr id="5" name="辭職原因"/>
        <xdr:cNvGraphicFramePr/>
      </xdr:nvGraphicFramePr>
      <xdr:xfrm>
        <a:off x="23369270" y="15473680"/>
        <a:ext cx="5110480" cy="3683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149225</xdr:colOff>
      <xdr:row>26</xdr:row>
      <xdr:rowOff>36830</xdr:rowOff>
    </xdr:from>
    <xdr:to>
      <xdr:col>25</xdr:col>
      <xdr:colOff>194310</xdr:colOff>
      <xdr:row>43</xdr:row>
      <xdr:rowOff>14605</xdr:rowOff>
    </xdr:to>
    <xdr:graphicFrame>
      <xdr:nvGraphicFramePr>
        <xdr:cNvPr id="6" name="在職年限"/>
        <xdr:cNvGraphicFramePr/>
      </xdr:nvGraphicFramePr>
      <xdr:xfrm>
        <a:off x="5635625" y="6148070"/>
        <a:ext cx="12061825" cy="34753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111125</xdr:colOff>
      <xdr:row>46</xdr:row>
      <xdr:rowOff>32385</xdr:rowOff>
    </xdr:from>
    <xdr:to>
      <xdr:col>41</xdr:col>
      <xdr:colOff>90805</xdr:colOff>
      <xdr:row>67</xdr:row>
      <xdr:rowOff>68580</xdr:rowOff>
    </xdr:to>
    <xdr:graphicFrame>
      <xdr:nvGraphicFramePr>
        <xdr:cNvPr id="7" name="員工情況表"/>
        <xdr:cNvGraphicFramePr/>
      </xdr:nvGraphicFramePr>
      <xdr:xfrm>
        <a:off x="17614265" y="10258425"/>
        <a:ext cx="11051540" cy="43567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236220</xdr:colOff>
      <xdr:row>24</xdr:row>
      <xdr:rowOff>115570</xdr:rowOff>
    </xdr:from>
    <xdr:to>
      <xdr:col>12</xdr:col>
      <xdr:colOff>520065</xdr:colOff>
      <xdr:row>26</xdr:row>
      <xdr:rowOff>131445</xdr:rowOff>
    </xdr:to>
    <xdr:sp>
      <xdr:nvSpPr>
        <xdr:cNvPr id="11" name="文本框 10"/>
        <xdr:cNvSpPr txBox="1"/>
      </xdr:nvSpPr>
      <xdr:spPr>
        <a:xfrm>
          <a:off x="6332220" y="5815330"/>
          <a:ext cx="1503045" cy="427355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zh-CN" altLang="en-US" sz="16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在職年限表</a:t>
          </a:r>
          <a:endParaRPr lang="zh-CN" altLang="en-US" sz="16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27</xdr:col>
      <xdr:colOff>307340</xdr:colOff>
      <xdr:row>24</xdr:row>
      <xdr:rowOff>104140</xdr:rowOff>
    </xdr:from>
    <xdr:to>
      <xdr:col>29</xdr:col>
      <xdr:colOff>591185</xdr:colOff>
      <xdr:row>26</xdr:row>
      <xdr:rowOff>120015</xdr:rowOff>
    </xdr:to>
    <xdr:sp>
      <xdr:nvSpPr>
        <xdr:cNvPr id="12" name="文本框 11"/>
        <xdr:cNvSpPr txBox="1"/>
      </xdr:nvSpPr>
      <xdr:spPr>
        <a:xfrm>
          <a:off x="19029680" y="5803900"/>
          <a:ext cx="1975485" cy="427355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6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簽約形式表</a:t>
          </a:r>
          <a:endParaRPr lang="zh-CN" altLang="en-US" sz="16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10</xdr:col>
      <xdr:colOff>487045</xdr:colOff>
      <xdr:row>44</xdr:row>
      <xdr:rowOff>59690</xdr:rowOff>
    </xdr:from>
    <xdr:to>
      <xdr:col>13</xdr:col>
      <xdr:colOff>422275</xdr:colOff>
      <xdr:row>46</xdr:row>
      <xdr:rowOff>76200</xdr:rowOff>
    </xdr:to>
    <xdr:sp>
      <xdr:nvSpPr>
        <xdr:cNvPr id="13" name="文本框 12"/>
        <xdr:cNvSpPr txBox="1"/>
      </xdr:nvSpPr>
      <xdr:spPr>
        <a:xfrm>
          <a:off x="6583045" y="9874250"/>
          <a:ext cx="1764030" cy="427990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6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所在區域分佈</a:t>
          </a:r>
          <a:endParaRPr lang="zh-CN" altLang="en-US" sz="16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27</xdr:col>
      <xdr:colOff>24765</xdr:colOff>
      <xdr:row>44</xdr:row>
      <xdr:rowOff>59055</xdr:rowOff>
    </xdr:from>
    <xdr:to>
      <xdr:col>29</xdr:col>
      <xdr:colOff>569595</xdr:colOff>
      <xdr:row>46</xdr:row>
      <xdr:rowOff>75565</xdr:rowOff>
    </xdr:to>
    <xdr:sp>
      <xdr:nvSpPr>
        <xdr:cNvPr id="14" name="文本框 13"/>
        <xdr:cNvSpPr txBox="1"/>
      </xdr:nvSpPr>
      <xdr:spPr>
        <a:xfrm>
          <a:off x="18747105" y="9873615"/>
          <a:ext cx="2236470" cy="427990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6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員工情況表</a:t>
          </a:r>
          <a:endParaRPr lang="zh-CN" altLang="en-US" sz="16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10</xdr:col>
      <xdr:colOff>201295</xdr:colOff>
      <xdr:row>68</xdr:row>
      <xdr:rowOff>114300</xdr:rowOff>
    </xdr:from>
    <xdr:to>
      <xdr:col>13</xdr:col>
      <xdr:colOff>136525</xdr:colOff>
      <xdr:row>70</xdr:row>
      <xdr:rowOff>130810</xdr:rowOff>
    </xdr:to>
    <xdr:sp>
      <xdr:nvSpPr>
        <xdr:cNvPr id="15" name="文本框 14"/>
        <xdr:cNvSpPr txBox="1"/>
      </xdr:nvSpPr>
      <xdr:spPr>
        <a:xfrm>
          <a:off x="6297295" y="14866620"/>
          <a:ext cx="1764030" cy="427990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6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員工表現表</a:t>
          </a:r>
          <a:endParaRPr lang="zh-CN" altLang="en-US" sz="16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34</xdr:col>
      <xdr:colOff>313690</xdr:colOff>
      <xdr:row>69</xdr:row>
      <xdr:rowOff>56515</xdr:rowOff>
    </xdr:from>
    <xdr:to>
      <xdr:col>37</xdr:col>
      <xdr:colOff>41910</xdr:colOff>
      <xdr:row>71</xdr:row>
      <xdr:rowOff>73025</xdr:rowOff>
    </xdr:to>
    <xdr:sp>
      <xdr:nvSpPr>
        <xdr:cNvPr id="16" name="文本框 15"/>
        <xdr:cNvSpPr txBox="1"/>
      </xdr:nvSpPr>
      <xdr:spPr>
        <a:xfrm>
          <a:off x="24248110" y="15014575"/>
          <a:ext cx="1930400" cy="427990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6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離職原因表</a:t>
          </a:r>
          <a:endParaRPr lang="zh-CN" altLang="en-US" sz="16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9</xdr:col>
      <xdr:colOff>134620</xdr:colOff>
      <xdr:row>24</xdr:row>
      <xdr:rowOff>27305</xdr:rowOff>
    </xdr:from>
    <xdr:to>
      <xdr:col>10</xdr:col>
      <xdr:colOff>93980</xdr:colOff>
      <xdr:row>26</xdr:row>
      <xdr:rowOff>175260</xdr:rowOff>
    </xdr:to>
    <xdr:pic>
      <xdr:nvPicPr>
        <xdr:cNvPr id="17" name="圖片 16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36187" t="1321" r="52588" b="85812"/>
        <a:stretch>
          <a:fillRect/>
        </a:stretch>
      </xdr:blipFill>
      <xdr:spPr>
        <a:xfrm>
          <a:off x="5621020" y="5727065"/>
          <a:ext cx="568960" cy="559435"/>
        </a:xfrm>
        <a:prstGeom prst="rect">
          <a:avLst/>
        </a:prstGeom>
      </xdr:spPr>
    </xdr:pic>
    <xdr:clientData/>
  </xdr:twoCellAnchor>
  <xdr:twoCellAnchor>
    <xdr:from>
      <xdr:col>25</xdr:col>
      <xdr:colOff>523875</xdr:colOff>
      <xdr:row>24</xdr:row>
      <xdr:rowOff>29210</xdr:rowOff>
    </xdr:from>
    <xdr:to>
      <xdr:col>27</xdr:col>
      <xdr:colOff>25400</xdr:colOff>
      <xdr:row>26</xdr:row>
      <xdr:rowOff>166370</xdr:rowOff>
    </xdr:to>
    <xdr:pic>
      <xdr:nvPicPr>
        <xdr:cNvPr id="18" name="圖片 17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69549" t="18979" r="18149" b="70061"/>
        <a:stretch>
          <a:fillRect/>
        </a:stretch>
      </xdr:blipFill>
      <xdr:spPr>
        <a:xfrm>
          <a:off x="18027015" y="5728970"/>
          <a:ext cx="720725" cy="548640"/>
        </a:xfrm>
        <a:prstGeom prst="rect">
          <a:avLst/>
        </a:prstGeom>
      </xdr:spPr>
    </xdr:pic>
    <xdr:clientData/>
  </xdr:twoCellAnchor>
  <xdr:twoCellAnchor>
    <xdr:from>
      <xdr:col>9</xdr:col>
      <xdr:colOff>304800</xdr:colOff>
      <xdr:row>43</xdr:row>
      <xdr:rowOff>127635</xdr:rowOff>
    </xdr:from>
    <xdr:to>
      <xdr:col>10</xdr:col>
      <xdr:colOff>304800</xdr:colOff>
      <xdr:row>46</xdr:row>
      <xdr:rowOff>155575</xdr:rowOff>
    </xdr:to>
    <xdr:pic>
      <xdr:nvPicPr>
        <xdr:cNvPr id="19" name="圖片 18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70243" t="34630" r="19352" b="52784"/>
        <a:stretch>
          <a:fillRect/>
        </a:stretch>
      </xdr:blipFill>
      <xdr:spPr>
        <a:xfrm>
          <a:off x="5791200" y="9736455"/>
          <a:ext cx="609600" cy="645160"/>
        </a:xfrm>
        <a:prstGeom prst="rect">
          <a:avLst/>
        </a:prstGeom>
      </xdr:spPr>
    </xdr:pic>
    <xdr:clientData/>
  </xdr:twoCellAnchor>
  <xdr:twoCellAnchor>
    <xdr:from>
      <xdr:col>25</xdr:col>
      <xdr:colOff>388620</xdr:colOff>
      <xdr:row>43</xdr:row>
      <xdr:rowOff>122555</xdr:rowOff>
    </xdr:from>
    <xdr:to>
      <xdr:col>26</xdr:col>
      <xdr:colOff>388620</xdr:colOff>
      <xdr:row>47</xdr:row>
      <xdr:rowOff>8890</xdr:rowOff>
    </xdr:to>
    <xdr:pic>
      <xdr:nvPicPr>
        <xdr:cNvPr id="20" name="圖片 19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70243" t="51539" r="19352" b="34967"/>
        <a:stretch>
          <a:fillRect/>
        </a:stretch>
      </xdr:blipFill>
      <xdr:spPr>
        <a:xfrm>
          <a:off x="17891760" y="9731375"/>
          <a:ext cx="609600" cy="709295"/>
        </a:xfrm>
        <a:prstGeom prst="rect">
          <a:avLst/>
        </a:prstGeom>
      </xdr:spPr>
    </xdr:pic>
    <xdr:clientData/>
  </xdr:twoCellAnchor>
  <xdr:twoCellAnchor>
    <xdr:from>
      <xdr:col>9</xdr:col>
      <xdr:colOff>12700</xdr:colOff>
      <xdr:row>68</xdr:row>
      <xdr:rowOff>0</xdr:rowOff>
    </xdr:from>
    <xdr:to>
      <xdr:col>10</xdr:col>
      <xdr:colOff>54610</xdr:colOff>
      <xdr:row>70</xdr:row>
      <xdr:rowOff>151765</xdr:rowOff>
    </xdr:to>
    <xdr:pic>
      <xdr:nvPicPr>
        <xdr:cNvPr id="21" name="圖片 20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86783" t="35937" r="2097" b="52739"/>
        <a:stretch>
          <a:fillRect/>
        </a:stretch>
      </xdr:blipFill>
      <xdr:spPr>
        <a:xfrm>
          <a:off x="5499100" y="14752320"/>
          <a:ext cx="651510" cy="563245"/>
        </a:xfrm>
        <a:prstGeom prst="rect">
          <a:avLst/>
        </a:prstGeom>
      </xdr:spPr>
    </xdr:pic>
    <xdr:clientData/>
  </xdr:twoCellAnchor>
  <xdr:twoCellAnchor>
    <xdr:from>
      <xdr:col>33</xdr:col>
      <xdr:colOff>106045</xdr:colOff>
      <xdr:row>69</xdr:row>
      <xdr:rowOff>7620</xdr:rowOff>
    </xdr:from>
    <xdr:to>
      <xdr:col>34</xdr:col>
      <xdr:colOff>120015</xdr:colOff>
      <xdr:row>71</xdr:row>
      <xdr:rowOff>121285</xdr:rowOff>
    </xdr:to>
    <xdr:pic>
      <xdr:nvPicPr>
        <xdr:cNvPr id="22" name="圖片 21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86772" t="53836" r="2585" b="35697"/>
        <a:stretch>
          <a:fillRect/>
        </a:stretch>
      </xdr:blipFill>
      <xdr:spPr>
        <a:xfrm>
          <a:off x="23430865" y="14965680"/>
          <a:ext cx="623570" cy="525145"/>
        </a:xfrm>
        <a:prstGeom prst="rect">
          <a:avLst/>
        </a:prstGeom>
      </xdr:spPr>
    </xdr:pic>
    <xdr:clientData/>
  </xdr:twoCellAnchor>
  <xdr:twoCellAnchor>
    <xdr:from>
      <xdr:col>9</xdr:col>
      <xdr:colOff>569595</xdr:colOff>
      <xdr:row>12</xdr:row>
      <xdr:rowOff>40005</xdr:rowOff>
    </xdr:from>
    <xdr:to>
      <xdr:col>11</xdr:col>
      <xdr:colOff>511810</xdr:colOff>
      <xdr:row>18</xdr:row>
      <xdr:rowOff>64770</xdr:rowOff>
    </xdr:to>
    <xdr:pic>
      <xdr:nvPicPr>
        <xdr:cNvPr id="30" name="圖片 29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36427" t="17621" r="53168" b="69397"/>
        <a:stretch>
          <a:fillRect/>
        </a:stretch>
      </xdr:blipFill>
      <xdr:spPr>
        <a:xfrm>
          <a:off x="6055995" y="2508885"/>
          <a:ext cx="1161415" cy="1449705"/>
        </a:xfrm>
        <a:prstGeom prst="rect">
          <a:avLst/>
        </a:prstGeom>
      </xdr:spPr>
    </xdr:pic>
    <xdr:clientData/>
  </xdr:twoCellAnchor>
  <xdr:twoCellAnchor>
    <xdr:from>
      <xdr:col>9</xdr:col>
      <xdr:colOff>331470</xdr:colOff>
      <xdr:row>19</xdr:row>
      <xdr:rowOff>255270</xdr:rowOff>
    </xdr:from>
    <xdr:to>
      <xdr:col>12</xdr:col>
      <xdr:colOff>140970</xdr:colOff>
      <xdr:row>21</xdr:row>
      <xdr:rowOff>140970</xdr:rowOff>
    </xdr:to>
    <xdr:sp>
      <xdr:nvSpPr>
        <xdr:cNvPr id="31" name="文本框 30"/>
        <xdr:cNvSpPr txBox="1"/>
      </xdr:nvSpPr>
      <xdr:spPr>
        <a:xfrm>
          <a:off x="5817870" y="4354830"/>
          <a:ext cx="1638300" cy="678180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zh-CN" altLang="en-US" sz="18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區域分佈</a:t>
          </a:r>
          <a:endParaRPr lang="zh-CN" altLang="en-US" sz="18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14</xdr:col>
      <xdr:colOff>217805</xdr:colOff>
      <xdr:row>14</xdr:row>
      <xdr:rowOff>144780</xdr:rowOff>
    </xdr:from>
    <xdr:to>
      <xdr:col>15</xdr:col>
      <xdr:colOff>616585</xdr:colOff>
      <xdr:row>16</xdr:row>
      <xdr:rowOff>0</xdr:rowOff>
    </xdr:to>
    <xdr:sp>
      <xdr:nvSpPr>
        <xdr:cNvPr id="34" name="文本框 33"/>
        <xdr:cNvSpPr txBox="1"/>
      </xdr:nvSpPr>
      <xdr:spPr>
        <a:xfrm>
          <a:off x="8752205" y="3025140"/>
          <a:ext cx="1008380" cy="457200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8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男性</a:t>
          </a:r>
          <a:endParaRPr lang="zh-CN" altLang="en-US" sz="18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14</xdr:col>
      <xdr:colOff>217805</xdr:colOff>
      <xdr:row>20</xdr:row>
      <xdr:rowOff>17145</xdr:rowOff>
    </xdr:from>
    <xdr:to>
      <xdr:col>15</xdr:col>
      <xdr:colOff>616585</xdr:colOff>
      <xdr:row>21</xdr:row>
      <xdr:rowOff>59690</xdr:rowOff>
    </xdr:to>
    <xdr:sp>
      <xdr:nvSpPr>
        <xdr:cNvPr id="35" name="文本框 34"/>
        <xdr:cNvSpPr txBox="1"/>
      </xdr:nvSpPr>
      <xdr:spPr>
        <a:xfrm>
          <a:off x="8752205" y="4512945"/>
          <a:ext cx="1008380" cy="438785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8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女性</a:t>
          </a:r>
          <a:endParaRPr lang="zh-CN" altLang="en-US" sz="18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12</xdr:col>
      <xdr:colOff>444500</xdr:colOff>
      <xdr:row>12</xdr:row>
      <xdr:rowOff>137160</xdr:rowOff>
    </xdr:from>
    <xdr:to>
      <xdr:col>13</xdr:col>
      <xdr:colOff>578485</xdr:colOff>
      <xdr:row>17</xdr:row>
      <xdr:rowOff>95250</xdr:rowOff>
    </xdr:to>
    <xdr:pic>
      <xdr:nvPicPr>
        <xdr:cNvPr id="37" name="圖片 36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20549" t="52670" r="70917" b="34653"/>
        <a:stretch>
          <a:fillRect/>
        </a:stretch>
      </xdr:blipFill>
      <xdr:spPr>
        <a:xfrm>
          <a:off x="7759700" y="2606040"/>
          <a:ext cx="743585" cy="1177290"/>
        </a:xfrm>
        <a:prstGeom prst="rect">
          <a:avLst/>
        </a:prstGeom>
      </xdr:spPr>
    </xdr:pic>
    <xdr:clientData/>
  </xdr:twoCellAnchor>
  <xdr:twoCellAnchor>
    <xdr:from>
      <xdr:col>12</xdr:col>
      <xdr:colOff>349885</xdr:colOff>
      <xdr:row>19</xdr:row>
      <xdr:rowOff>26035</xdr:rowOff>
    </xdr:from>
    <xdr:to>
      <xdr:col>14</xdr:col>
      <xdr:colOff>26035</xdr:colOff>
      <xdr:row>21</xdr:row>
      <xdr:rowOff>315595</xdr:rowOff>
    </xdr:to>
    <xdr:pic>
      <xdr:nvPicPr>
        <xdr:cNvPr id="38" name="圖片 37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2146" t="52992" r="87033" b="34653"/>
        <a:stretch>
          <a:fillRect/>
        </a:stretch>
      </xdr:blipFill>
      <xdr:spPr>
        <a:xfrm>
          <a:off x="7665085" y="4125595"/>
          <a:ext cx="895350" cy="1082040"/>
        </a:xfrm>
        <a:prstGeom prst="rect">
          <a:avLst/>
        </a:prstGeom>
      </xdr:spPr>
    </xdr:pic>
    <xdr:clientData/>
  </xdr:twoCellAnchor>
  <xdr:twoCellAnchor>
    <xdr:from>
      <xdr:col>16</xdr:col>
      <xdr:colOff>411480</xdr:colOff>
      <xdr:row>14</xdr:row>
      <xdr:rowOff>19050</xdr:rowOff>
    </xdr:from>
    <xdr:to>
      <xdr:col>17</xdr:col>
      <xdr:colOff>1056640</xdr:colOff>
      <xdr:row>18</xdr:row>
      <xdr:rowOff>26670</xdr:rowOff>
    </xdr:to>
    <xdr:pic>
      <xdr:nvPicPr>
        <xdr:cNvPr id="41" name="圖片 40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86154" t="70438" r="2040" b="20329"/>
        <a:stretch>
          <a:fillRect/>
        </a:stretch>
      </xdr:blipFill>
      <xdr:spPr>
        <a:xfrm>
          <a:off x="11224260" y="2899410"/>
          <a:ext cx="1254760" cy="1021080"/>
        </a:xfrm>
        <a:prstGeom prst="rect">
          <a:avLst/>
        </a:prstGeom>
      </xdr:spPr>
    </xdr:pic>
    <xdr:clientData/>
  </xdr:twoCellAnchor>
  <xdr:twoCellAnchor>
    <xdr:from>
      <xdr:col>23</xdr:col>
      <xdr:colOff>272415</xdr:colOff>
      <xdr:row>14</xdr:row>
      <xdr:rowOff>154305</xdr:rowOff>
    </xdr:from>
    <xdr:to>
      <xdr:col>25</xdr:col>
      <xdr:colOff>211455</xdr:colOff>
      <xdr:row>17</xdr:row>
      <xdr:rowOff>74295</xdr:rowOff>
    </xdr:to>
    <xdr:pic>
      <xdr:nvPicPr>
        <xdr:cNvPr id="42" name="圖片 41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69538" t="71706" r="18219" b="20329"/>
        <a:stretch>
          <a:fillRect/>
        </a:stretch>
      </xdr:blipFill>
      <xdr:spPr>
        <a:xfrm>
          <a:off x="16282035" y="3034665"/>
          <a:ext cx="1432560" cy="727710"/>
        </a:xfrm>
        <a:prstGeom prst="rect">
          <a:avLst/>
        </a:prstGeom>
      </xdr:spPr>
    </xdr:pic>
    <xdr:clientData/>
  </xdr:twoCellAnchor>
  <xdr:twoCellAnchor>
    <xdr:from>
      <xdr:col>19</xdr:col>
      <xdr:colOff>471170</xdr:colOff>
      <xdr:row>14</xdr:row>
      <xdr:rowOff>24765</xdr:rowOff>
    </xdr:from>
    <xdr:to>
      <xdr:col>21</xdr:col>
      <xdr:colOff>201930</xdr:colOff>
      <xdr:row>18</xdr:row>
      <xdr:rowOff>20320</xdr:rowOff>
    </xdr:to>
    <xdr:pic>
      <xdr:nvPicPr>
        <xdr:cNvPr id="43" name="圖片 42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52267" t="70672" r="35709" b="20329"/>
        <a:stretch>
          <a:fillRect/>
        </a:stretch>
      </xdr:blipFill>
      <xdr:spPr>
        <a:xfrm>
          <a:off x="13676630" y="2905125"/>
          <a:ext cx="1315720" cy="1009015"/>
        </a:xfrm>
        <a:prstGeom prst="rect">
          <a:avLst/>
        </a:prstGeom>
      </xdr:spPr>
    </xdr:pic>
    <xdr:clientData/>
  </xdr:twoCellAnchor>
  <xdr:twoCellAnchor>
    <xdr:from>
      <xdr:col>26</xdr:col>
      <xdr:colOff>426720</xdr:colOff>
      <xdr:row>13</xdr:row>
      <xdr:rowOff>140970</xdr:rowOff>
    </xdr:from>
    <xdr:to>
      <xdr:col>27</xdr:col>
      <xdr:colOff>1071880</xdr:colOff>
      <xdr:row>17</xdr:row>
      <xdr:rowOff>148590</xdr:rowOff>
    </xdr:to>
    <xdr:pic>
      <xdr:nvPicPr>
        <xdr:cNvPr id="45" name="圖片 44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86154" t="70438" r="2040" b="20329"/>
        <a:stretch>
          <a:fillRect/>
        </a:stretch>
      </xdr:blipFill>
      <xdr:spPr>
        <a:xfrm>
          <a:off x="18539460" y="2815590"/>
          <a:ext cx="1254760" cy="1021080"/>
        </a:xfrm>
        <a:prstGeom prst="rect">
          <a:avLst/>
        </a:prstGeom>
      </xdr:spPr>
    </xdr:pic>
    <xdr:clientData/>
  </xdr:twoCellAnchor>
  <xdr:twoCellAnchor>
    <xdr:from>
      <xdr:col>34</xdr:col>
      <xdr:colOff>394335</xdr:colOff>
      <xdr:row>14</xdr:row>
      <xdr:rowOff>93345</xdr:rowOff>
    </xdr:from>
    <xdr:to>
      <xdr:col>36</xdr:col>
      <xdr:colOff>234315</xdr:colOff>
      <xdr:row>17</xdr:row>
      <xdr:rowOff>13335</xdr:rowOff>
    </xdr:to>
    <xdr:pic>
      <xdr:nvPicPr>
        <xdr:cNvPr id="46" name="圖片 45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69538" t="71706" r="18219" b="20329"/>
        <a:stretch>
          <a:fillRect/>
        </a:stretch>
      </xdr:blipFill>
      <xdr:spPr>
        <a:xfrm>
          <a:off x="24328755" y="2973705"/>
          <a:ext cx="1432560" cy="727710"/>
        </a:xfrm>
        <a:prstGeom prst="rect">
          <a:avLst/>
        </a:prstGeom>
      </xdr:spPr>
    </xdr:pic>
    <xdr:clientData/>
  </xdr:twoCellAnchor>
  <xdr:twoCellAnchor>
    <xdr:from>
      <xdr:col>30</xdr:col>
      <xdr:colOff>455930</xdr:colOff>
      <xdr:row>13</xdr:row>
      <xdr:rowOff>146685</xdr:rowOff>
    </xdr:from>
    <xdr:to>
      <xdr:col>32</xdr:col>
      <xdr:colOff>80010</xdr:colOff>
      <xdr:row>17</xdr:row>
      <xdr:rowOff>142240</xdr:rowOff>
    </xdr:to>
    <xdr:pic>
      <xdr:nvPicPr>
        <xdr:cNvPr id="47" name="圖片 46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52267" t="70672" r="35709" b="20329"/>
        <a:stretch>
          <a:fillRect/>
        </a:stretch>
      </xdr:blipFill>
      <xdr:spPr>
        <a:xfrm>
          <a:off x="21479510" y="2821305"/>
          <a:ext cx="1315720" cy="1009015"/>
        </a:xfrm>
        <a:prstGeom prst="rect">
          <a:avLst/>
        </a:prstGeom>
      </xdr:spPr>
    </xdr:pic>
    <xdr:clientData/>
  </xdr:twoCellAnchor>
  <xdr:twoCellAnchor>
    <xdr:from>
      <xdr:col>16</xdr:col>
      <xdr:colOff>408305</xdr:colOff>
      <xdr:row>20</xdr:row>
      <xdr:rowOff>106680</xdr:rowOff>
    </xdr:from>
    <xdr:to>
      <xdr:col>17</xdr:col>
      <xdr:colOff>1168400</xdr:colOff>
      <xdr:row>21</xdr:row>
      <xdr:rowOff>201295</xdr:rowOff>
    </xdr:to>
    <xdr:sp>
      <xdr:nvSpPr>
        <xdr:cNvPr id="48" name="文本框 47"/>
        <xdr:cNvSpPr txBox="1"/>
      </xdr:nvSpPr>
      <xdr:spPr>
        <a:xfrm>
          <a:off x="11221085" y="4602480"/>
          <a:ext cx="1369695" cy="490855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8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優秀</a:t>
          </a:r>
          <a:endParaRPr lang="zh-CN" altLang="en-US" sz="18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19</xdr:col>
      <xdr:colOff>408305</xdr:colOff>
      <xdr:row>20</xdr:row>
      <xdr:rowOff>106680</xdr:rowOff>
    </xdr:from>
    <xdr:to>
      <xdr:col>21</xdr:col>
      <xdr:colOff>193040</xdr:colOff>
      <xdr:row>21</xdr:row>
      <xdr:rowOff>201295</xdr:rowOff>
    </xdr:to>
    <xdr:sp>
      <xdr:nvSpPr>
        <xdr:cNvPr id="49" name="文本框 48"/>
        <xdr:cNvSpPr txBox="1"/>
      </xdr:nvSpPr>
      <xdr:spPr>
        <a:xfrm>
          <a:off x="13613765" y="4602480"/>
          <a:ext cx="1369695" cy="490855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8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良好</a:t>
          </a:r>
          <a:endParaRPr lang="zh-CN" altLang="en-US" sz="18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23</xdr:col>
      <xdr:colOff>366395</xdr:colOff>
      <xdr:row>20</xdr:row>
      <xdr:rowOff>106680</xdr:rowOff>
    </xdr:from>
    <xdr:to>
      <xdr:col>25</xdr:col>
      <xdr:colOff>60325</xdr:colOff>
      <xdr:row>21</xdr:row>
      <xdr:rowOff>171450</xdr:rowOff>
    </xdr:to>
    <xdr:sp>
      <xdr:nvSpPr>
        <xdr:cNvPr id="50" name="文本框 49"/>
        <xdr:cNvSpPr txBox="1"/>
      </xdr:nvSpPr>
      <xdr:spPr>
        <a:xfrm>
          <a:off x="16376015" y="4602480"/>
          <a:ext cx="1187450" cy="461010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8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一般</a:t>
          </a:r>
          <a:endParaRPr lang="zh-CN" altLang="en-US" sz="18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26</xdr:col>
      <xdr:colOff>445770</xdr:colOff>
      <xdr:row>20</xdr:row>
      <xdr:rowOff>90805</xdr:rowOff>
    </xdr:from>
    <xdr:to>
      <xdr:col>28</xdr:col>
      <xdr:colOff>123825</xdr:colOff>
      <xdr:row>21</xdr:row>
      <xdr:rowOff>185420</xdr:rowOff>
    </xdr:to>
    <xdr:sp>
      <xdr:nvSpPr>
        <xdr:cNvPr id="55" name="文本框 54"/>
        <xdr:cNvSpPr txBox="1"/>
      </xdr:nvSpPr>
      <xdr:spPr>
        <a:xfrm>
          <a:off x="18558510" y="4586605"/>
          <a:ext cx="1369695" cy="490855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8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優秀</a:t>
          </a:r>
          <a:endParaRPr lang="zh-CN" altLang="en-US" sz="18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30</xdr:col>
      <xdr:colOff>552450</xdr:colOff>
      <xdr:row>20</xdr:row>
      <xdr:rowOff>90805</xdr:rowOff>
    </xdr:from>
    <xdr:to>
      <xdr:col>32</xdr:col>
      <xdr:colOff>230505</xdr:colOff>
      <xdr:row>21</xdr:row>
      <xdr:rowOff>185420</xdr:rowOff>
    </xdr:to>
    <xdr:sp>
      <xdr:nvSpPr>
        <xdr:cNvPr id="56" name="文本框 55"/>
        <xdr:cNvSpPr txBox="1"/>
      </xdr:nvSpPr>
      <xdr:spPr>
        <a:xfrm>
          <a:off x="21576030" y="4586605"/>
          <a:ext cx="1369695" cy="490855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8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良好</a:t>
          </a:r>
          <a:endParaRPr lang="zh-CN" altLang="en-US" sz="18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34</xdr:col>
      <xdr:colOff>217805</xdr:colOff>
      <xdr:row>20</xdr:row>
      <xdr:rowOff>90805</xdr:rowOff>
    </xdr:from>
    <xdr:to>
      <xdr:col>36</xdr:col>
      <xdr:colOff>368300</xdr:colOff>
      <xdr:row>21</xdr:row>
      <xdr:rowOff>185420</xdr:rowOff>
    </xdr:to>
    <xdr:sp>
      <xdr:nvSpPr>
        <xdr:cNvPr id="57" name="文本框 56"/>
        <xdr:cNvSpPr txBox="1"/>
      </xdr:nvSpPr>
      <xdr:spPr>
        <a:xfrm>
          <a:off x="24152225" y="4586605"/>
          <a:ext cx="1743075" cy="490855"/>
        </a:xfrm>
        <a:prstGeom prst="roundRect">
          <a:avLst>
            <a:gd name="adj" fmla="val 50000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8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一般</a:t>
          </a:r>
          <a:endParaRPr lang="zh-CN" altLang="en-US" sz="18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16</xdr:col>
      <xdr:colOff>236855</xdr:colOff>
      <xdr:row>12</xdr:row>
      <xdr:rowOff>87630</xdr:rowOff>
    </xdr:from>
    <xdr:to>
      <xdr:col>17</xdr:col>
      <xdr:colOff>502285</xdr:colOff>
      <xdr:row>14</xdr:row>
      <xdr:rowOff>106680</xdr:rowOff>
    </xdr:to>
    <xdr:sp>
      <xdr:nvSpPr>
        <xdr:cNvPr id="60" name="文本框 59"/>
        <xdr:cNvSpPr txBox="1"/>
      </xdr:nvSpPr>
      <xdr:spPr>
        <a:xfrm>
          <a:off x="11049635" y="2556510"/>
          <a:ext cx="875030" cy="430530"/>
        </a:xfrm>
        <a:prstGeom prst="roundRect">
          <a:avLst>
            <a:gd name="adj" fmla="val 42897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8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男性</a:t>
          </a:r>
          <a:endParaRPr lang="zh-CN" altLang="en-US" sz="18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25</xdr:col>
      <xdr:colOff>541655</xdr:colOff>
      <xdr:row>12</xdr:row>
      <xdr:rowOff>87630</xdr:rowOff>
    </xdr:from>
    <xdr:to>
      <xdr:col>27</xdr:col>
      <xdr:colOff>197485</xdr:colOff>
      <xdr:row>14</xdr:row>
      <xdr:rowOff>106680</xdr:rowOff>
    </xdr:to>
    <xdr:sp>
      <xdr:nvSpPr>
        <xdr:cNvPr id="63" name="文本框 62"/>
        <xdr:cNvSpPr txBox="1"/>
      </xdr:nvSpPr>
      <xdr:spPr>
        <a:xfrm>
          <a:off x="18044795" y="2556510"/>
          <a:ext cx="875030" cy="430530"/>
        </a:xfrm>
        <a:prstGeom prst="roundRect">
          <a:avLst>
            <a:gd name="adj" fmla="val 42897"/>
          </a:avLst>
        </a:prstGeom>
        <a:noFill/>
        <a:ln w="9525" cmpd="sng">
          <a:solidFill>
            <a:schemeClr val="accent3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800">
              <a:solidFill>
                <a:schemeClr val="bg1"/>
              </a:solidFill>
              <a:latin typeface="思源黑體 CN Medium" panose="020B0600000000000000" charset="-122"/>
              <a:ea typeface="思源黑體 CN Medium" panose="020B0600000000000000" charset="-122"/>
            </a:rPr>
            <a:t>女性</a:t>
          </a:r>
          <a:endParaRPr lang="zh-CN" altLang="en-US" sz="1800">
            <a:solidFill>
              <a:schemeClr val="bg1"/>
            </a:solidFill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>
    <xdr:from>
      <xdr:col>37</xdr:col>
      <xdr:colOff>25400</xdr:colOff>
      <xdr:row>11</xdr:row>
      <xdr:rowOff>102870</xdr:rowOff>
    </xdr:from>
    <xdr:to>
      <xdr:col>46</xdr:col>
      <xdr:colOff>273685</xdr:colOff>
      <xdr:row>23</xdr:row>
      <xdr:rowOff>15875</xdr:rowOff>
    </xdr:to>
    <xdr:sp>
      <xdr:nvSpPr>
        <xdr:cNvPr id="64" name="矩形 63"/>
        <xdr:cNvSpPr/>
      </xdr:nvSpPr>
      <xdr:spPr>
        <a:xfrm>
          <a:off x="26162000" y="2366010"/>
          <a:ext cx="5734685" cy="3143885"/>
        </a:xfrm>
        <a:prstGeom prst="rect">
          <a:avLst/>
        </a:prstGeom>
        <a:solidFill>
          <a:schemeClr val="accent1">
            <a:lumMod val="50000"/>
            <a:alpha val="16000"/>
          </a:schemeClr>
        </a:solidFill>
        <a:ln>
          <a:solidFill>
            <a:schemeClr val="accent3">
              <a:lumMod val="20000"/>
              <a:lumOff val="80000"/>
              <a:alpha val="93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39</xdr:col>
      <xdr:colOff>495300</xdr:colOff>
      <xdr:row>13</xdr:row>
      <xdr:rowOff>38100</xdr:rowOff>
    </xdr:from>
    <xdr:to>
      <xdr:col>43</xdr:col>
      <xdr:colOff>37465</xdr:colOff>
      <xdr:row>20</xdr:row>
      <xdr:rowOff>191770</xdr:rowOff>
    </xdr:to>
    <xdr:pic>
      <xdr:nvPicPr>
        <xdr:cNvPr id="66" name="圖片 65" descr="icons-1337906_1280"/>
        <xdr:cNvPicPr>
          <a:picLocks noChangeAspect="1"/>
        </xdr:cNvPicPr>
      </xdr:nvPicPr>
      <xdr:blipFill>
        <a:blip r:embed="rId7">
          <a:clrChange>
            <a:clrFrom>
              <a:srgbClr val="231F20">
                <a:alpha val="100000"/>
              </a:srgbClr>
            </a:clrFrom>
            <a:clrTo>
              <a:srgbClr val="231F20">
                <a:alpha val="100000"/>
                <a:alpha val="0"/>
              </a:srgbClr>
            </a:clrTo>
          </a:clrChange>
        </a:blip>
        <a:srcRect l="53462" t="17641" r="34839" b="70404"/>
        <a:stretch>
          <a:fillRect/>
        </a:stretch>
      </xdr:blipFill>
      <xdr:spPr>
        <a:xfrm>
          <a:off x="27851100" y="2712720"/>
          <a:ext cx="1980565" cy="1974850"/>
        </a:xfrm>
        <a:prstGeom prst="rect">
          <a:avLst/>
        </a:prstGeom>
      </xdr:spPr>
    </xdr:pic>
    <xdr:clientData/>
  </xdr:twoCellAnchor>
  <xdr:twoCellAnchor>
    <xdr:from>
      <xdr:col>8</xdr:col>
      <xdr:colOff>555625</xdr:colOff>
      <xdr:row>7</xdr:row>
      <xdr:rowOff>83820</xdr:rowOff>
    </xdr:from>
    <xdr:to>
      <xdr:col>46</xdr:col>
      <xdr:colOff>273685</xdr:colOff>
      <xdr:row>11</xdr:row>
      <xdr:rowOff>110490</xdr:rowOff>
    </xdr:to>
    <xdr:sp>
      <xdr:nvSpPr>
        <xdr:cNvPr id="67" name="矩形 66"/>
        <xdr:cNvSpPr/>
      </xdr:nvSpPr>
      <xdr:spPr>
        <a:xfrm>
          <a:off x="5432425" y="1524000"/>
          <a:ext cx="26464260" cy="849630"/>
        </a:xfrm>
        <a:prstGeom prst="rect">
          <a:avLst/>
        </a:prstGeom>
        <a:gradFill>
          <a:gsLst>
            <a:gs pos="0">
              <a:srgbClr val="1F4E78"/>
            </a:gs>
            <a:gs pos="61000">
              <a:srgbClr val="606B95">
                <a:alpha val="100000"/>
              </a:srgbClr>
            </a:gs>
            <a:gs pos="100000">
              <a:schemeClr val="accent1">
                <a:lumMod val="60000"/>
                <a:lumOff val="40000"/>
              </a:schemeClr>
            </a:gs>
          </a:gsLst>
          <a:lin ang="18900000" scaled="0"/>
        </a:gradFill>
        <a:ln>
          <a:solidFill>
            <a:schemeClr val="accent3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1179830</xdr:colOff>
      <xdr:row>7</xdr:row>
      <xdr:rowOff>110490</xdr:rowOff>
    </xdr:from>
    <xdr:to>
      <xdr:col>37</xdr:col>
      <xdr:colOff>474980</xdr:colOff>
      <xdr:row>11</xdr:row>
      <xdr:rowOff>148590</xdr:rowOff>
    </xdr:to>
    <xdr:sp>
      <xdr:nvSpPr>
        <xdr:cNvPr id="68" name="文本框 67"/>
        <xdr:cNvSpPr txBox="1"/>
      </xdr:nvSpPr>
      <xdr:spPr>
        <a:xfrm>
          <a:off x="10323830" y="1550670"/>
          <a:ext cx="16287750" cy="861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zh-CN" altLang="en-US" sz="4000" spc="500">
              <a:solidFill>
                <a:schemeClr val="bg1"/>
              </a:solidFill>
              <a:uFillTx/>
              <a:latin typeface="思源黑體 CN Medium" panose="020B0600000000000000" charset="-122"/>
              <a:ea typeface="思源黑體 CN Medium" panose="020B0600000000000000" charset="-122"/>
            </a:rPr>
            <a:t>人事視覺化動態圖表看板</a:t>
          </a:r>
          <a:endParaRPr lang="zh-CN" altLang="en-US" sz="4000" spc="500">
            <a:solidFill>
              <a:schemeClr val="bg1"/>
            </a:solidFill>
            <a:uFillTx/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  <xdr:twoCellAnchor editAs="oneCell">
    <xdr:from>
      <xdr:col>41</xdr:col>
      <xdr:colOff>248285</xdr:colOff>
      <xdr:row>46</xdr:row>
      <xdr:rowOff>155575</xdr:rowOff>
    </xdr:from>
    <xdr:to>
      <xdr:col>46</xdr:col>
      <xdr:colOff>161290</xdr:colOff>
      <xdr:row>55</xdr:row>
      <xdr:rowOff>51435</xdr:rowOff>
    </xdr:to>
    <mc:AlternateContent xmlns:mc="http://schemas.openxmlformats.org/markup-compatibility/2006">
      <mc:Choice xmlns:a14="http://schemas.microsoft.com/office/drawing/2010/main" Requires="a14">
        <xdr:graphicFrame>
          <xdr:nvGraphicFramePr>
            <xdr:cNvPr id="69" name="性別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性別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823285" y="10381615"/>
              <a:ext cx="2961005" cy="17475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此形狀表示切片器。
當前版本不支援切片器，請升級到最新版的WPS。</a:t>
              </a:r>
            </a:p>
          </xdr:txBody>
        </xdr:sp>
      </mc:Fallback>
    </mc:AlternateContent>
    <xdr:clientData/>
  </xdr:twoCellAnchor>
  <xdr:twoCellAnchor editAs="oneCell">
    <xdr:from>
      <xdr:col>41</xdr:col>
      <xdr:colOff>248285</xdr:colOff>
      <xdr:row>62</xdr:row>
      <xdr:rowOff>137160</xdr:rowOff>
    </xdr:from>
    <xdr:to>
      <xdr:col>46</xdr:col>
      <xdr:colOff>199390</xdr:colOff>
      <xdr:row>90</xdr:row>
      <xdr:rowOff>30480</xdr:rowOff>
    </xdr:to>
    <mc:AlternateContent xmlns:mc="http://schemas.openxmlformats.org/markup-compatibility/2006">
      <mc:Choice xmlns:a14="http://schemas.microsoft.com/office/drawing/2010/main" Requires="a14">
        <xdr:graphicFrame>
          <xdr:nvGraphicFramePr>
            <xdr:cNvPr id="70" name="部門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部門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823285" y="13655040"/>
              <a:ext cx="2999105" cy="56540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此形狀表示切片器。
當前版本不支援切片器，請升級到最新版的WPS。</a:t>
              </a:r>
            </a:p>
          </xdr:txBody>
        </xdr:sp>
      </mc:Fallback>
    </mc:AlternateContent>
    <xdr:clientData/>
  </xdr:twoCellAnchor>
  <xdr:twoCellAnchor editAs="oneCell">
    <xdr:from>
      <xdr:col>41</xdr:col>
      <xdr:colOff>248285</xdr:colOff>
      <xdr:row>55</xdr:row>
      <xdr:rowOff>22860</xdr:rowOff>
    </xdr:from>
    <xdr:to>
      <xdr:col>46</xdr:col>
      <xdr:colOff>205105</xdr:colOff>
      <xdr:row>62</xdr:row>
      <xdr:rowOff>137160</xdr:rowOff>
    </xdr:to>
    <mc:AlternateContent xmlns:mc="http://schemas.openxmlformats.org/markup-compatibility/2006">
      <mc:Choice xmlns:a14="http://schemas.microsoft.com/office/drawing/2010/main" Requires="a14">
        <xdr:graphicFrame>
          <xdr:nvGraphicFramePr>
            <xdr:cNvPr id="71" name="簽約形式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簽約形式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823285" y="12100560"/>
              <a:ext cx="3004820" cy="15544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此形狀表示切片器。
當前版本不支援切片器，請升級到最新版的WPS。</a:t>
              </a:r>
            </a:p>
          </xdr:txBody>
        </xdr:sp>
      </mc:Fallback>
    </mc:AlternateContent>
    <xdr:clientData/>
  </xdr:twoCellAnchor>
  <xdr:twoCellAnchor editAs="oneCell">
    <xdr:from>
      <xdr:col>41</xdr:col>
      <xdr:colOff>248285</xdr:colOff>
      <xdr:row>23</xdr:row>
      <xdr:rowOff>75565</xdr:rowOff>
    </xdr:from>
    <xdr:to>
      <xdr:col>46</xdr:col>
      <xdr:colOff>161925</xdr:colOff>
      <xdr:row>36</xdr:row>
      <xdr:rowOff>18415</xdr:rowOff>
    </xdr:to>
    <mc:AlternateContent xmlns:mc="http://schemas.openxmlformats.org/markup-compatibility/2006">
      <mc:Choice xmlns:a14="http://schemas.microsoft.com/office/drawing/2010/main" Requires="a14">
        <xdr:graphicFrame>
          <xdr:nvGraphicFramePr>
            <xdr:cNvPr id="72" name="所在區域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所在區域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823285" y="5569585"/>
              <a:ext cx="2961640" cy="26174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此形狀表示切片器。
當前版本不支援切片器，請升級到最新版的WPS。</a:t>
              </a:r>
            </a:p>
          </xdr:txBody>
        </xdr:sp>
      </mc:Fallback>
    </mc:AlternateContent>
    <xdr:clientData/>
  </xdr:twoCellAnchor>
  <xdr:twoCellAnchor editAs="oneCell">
    <xdr:from>
      <xdr:col>41</xdr:col>
      <xdr:colOff>248285</xdr:colOff>
      <xdr:row>36</xdr:row>
      <xdr:rowOff>8890</xdr:rowOff>
    </xdr:from>
    <xdr:to>
      <xdr:col>46</xdr:col>
      <xdr:colOff>161290</xdr:colOff>
      <xdr:row>46</xdr:row>
      <xdr:rowOff>187325</xdr:rowOff>
    </xdr:to>
    <mc:AlternateContent xmlns:mc="http://schemas.openxmlformats.org/markup-compatibility/2006">
      <mc:Choice xmlns:a14="http://schemas.microsoft.com/office/drawing/2010/main" Requires="a14">
        <xdr:graphicFrame>
          <xdr:nvGraphicFramePr>
            <xdr:cNvPr id="73" name="人員表現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人員表現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823285" y="8177530"/>
              <a:ext cx="2961005" cy="223583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此形狀表示切片器。
當前版本不支援切片器，請升級到最新版的WPS。</a:t>
              </a:r>
            </a:p>
          </xdr:txBody>
        </xdr:sp>
      </mc:Fallback>
    </mc:AlternateContent>
    <xdr:clientData/>
  </xdr:twoCellAnchor>
  <xdr:twoCellAnchor>
    <xdr:from>
      <xdr:col>8</xdr:col>
      <xdr:colOff>586105</xdr:colOff>
      <xdr:row>91</xdr:row>
      <xdr:rowOff>25400</xdr:rowOff>
    </xdr:from>
    <xdr:to>
      <xdr:col>15</xdr:col>
      <xdr:colOff>1346200</xdr:colOff>
      <xdr:row>95</xdr:row>
      <xdr:rowOff>63500</xdr:rowOff>
    </xdr:to>
    <xdr:sp>
      <xdr:nvSpPr>
        <xdr:cNvPr id="53" name="文本框 52"/>
        <xdr:cNvSpPr txBox="1"/>
      </xdr:nvSpPr>
      <xdr:spPr>
        <a:xfrm>
          <a:off x="5462905" y="19509740"/>
          <a:ext cx="5027295" cy="861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2800" spc="500">
              <a:solidFill>
                <a:schemeClr val="bg1"/>
              </a:solidFill>
              <a:uFillTx/>
              <a:latin typeface="思源黑體 CN Medium" panose="020B0600000000000000" charset="-122"/>
              <a:ea typeface="思源黑體 CN Medium" panose="020B0600000000000000" charset="-122"/>
            </a:rPr>
            <a:t>內附範本使用教程</a:t>
          </a:r>
          <a:endParaRPr lang="zh-CN" altLang="en-US" sz="2800" spc="500">
            <a:solidFill>
              <a:schemeClr val="bg1"/>
            </a:solidFill>
            <a:uFillTx/>
            <a:latin typeface="思源黑體 CN Medium" panose="020B0600000000000000" charset="-122"/>
            <a:ea typeface="思源黑體 CN Medium" panose="020B0600000000000000" charset="-122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4251.5937268519" refreshedBy="灵明" recordCount="120">
  <cacheSource type="worksheet">
    <worksheetSource name="表1"/>
  </cacheSource>
  <cacheFields count="14">
    <cacheField name="更新日期" numFmtId="0">
      <sharedItems containsSemiMixedTypes="0" containsString="0" containsNonDate="0" containsDate="1" minDate="2020-01-01T00:00:00" maxDate="2021-04-30T00:00:00" count="120">
        <d v="2020-01-01T00:00:00"/>
        <d v="2021-01-02T00:00:00"/>
        <d v="2021-01-03T00:00:00"/>
        <d v="2021-01-04T00:00:00"/>
        <d v="2021-01-05T00:00:00"/>
        <d v="2021-01-06T00:00:00"/>
        <d v="2021-01-07T00:00:00"/>
        <d v="2021-01-08T00:00:00"/>
        <d v="2021-01-09T00:00:00"/>
        <d v="2021-01-10T00:00:00"/>
        <d v="2021-01-11T00:00:00"/>
        <d v="2021-01-12T00:00:00"/>
        <d v="2021-01-13T00:00:00"/>
        <d v="2021-01-14T00:00:00"/>
        <d v="2021-01-15T00:00:00"/>
        <d v="2021-01-16T00:00:00"/>
        <d v="2021-01-17T00:00:00"/>
        <d v="2021-01-18T00:00:00"/>
        <d v="2021-01-19T00:00:00"/>
        <d v="2021-01-20T00:00:00"/>
        <d v="2021-01-21T00:00:00"/>
        <d v="2021-01-22T00:00:00"/>
        <d v="2021-01-23T00:00:00"/>
        <d v="2021-01-24T00:00:00"/>
        <d v="2021-01-25T00:00:00"/>
        <d v="2021-01-26T00:00:00"/>
        <d v="2021-01-27T00:00:00"/>
        <d v="2021-01-28T00:00:00"/>
        <d v="2021-01-29T00:00:00"/>
        <d v="2021-01-30T00:00:00"/>
        <d v="2021-01-31T00:00:00"/>
        <d v="2021-02-01T00:00:00"/>
        <d v="2021-02-02T00:00:00"/>
        <d v="2021-02-03T00:00:00"/>
        <d v="2021-02-04T00:00:00"/>
        <d v="2021-02-05T00:00:00"/>
        <d v="2021-02-06T00:00:00"/>
        <d v="2021-02-07T00:00:00"/>
        <d v="2021-02-08T00:00:00"/>
        <d v="2021-02-09T00:00:00"/>
        <d v="2021-02-10T00:00:00"/>
        <d v="2021-02-11T00:00:00"/>
        <d v="2021-02-12T00:00:00"/>
        <d v="2021-02-13T00:00:00"/>
        <d v="2021-02-14T00:00:00"/>
        <d v="2021-02-15T00:00:00"/>
        <d v="2021-02-16T00:00:00"/>
        <d v="2021-02-17T00:00:00"/>
        <d v="2021-02-18T00:00:00"/>
        <d v="2021-02-19T00:00:00"/>
        <d v="2021-02-20T00:00:00"/>
        <d v="2021-02-21T00:00:00"/>
        <d v="2021-02-22T00:00:00"/>
        <d v="2021-02-23T00:00:00"/>
        <d v="2021-02-24T00:00:00"/>
        <d v="2021-02-25T00:00:00"/>
        <d v="2021-02-26T00:00:00"/>
        <d v="2021-02-27T00:00:00"/>
        <d v="2021-02-28T00:00:00"/>
        <d v="2021-03-01T00:00:00"/>
        <d v="2021-03-02T00:00:00"/>
        <d v="2021-03-03T00:00:00"/>
        <d v="2021-03-04T00:00:00"/>
        <d v="2021-03-05T00:00:00"/>
        <d v="2021-03-06T00:00:00"/>
        <d v="2021-03-07T00:00:00"/>
        <d v="2021-03-08T00:00:00"/>
        <d v="2021-03-09T00:00:00"/>
        <d v="2021-03-10T00:00:00"/>
        <d v="2021-03-11T00:00:00"/>
        <d v="2021-03-12T00:00:00"/>
        <d v="2021-03-13T00:00:00"/>
        <d v="2021-03-14T00:00:00"/>
        <d v="2021-03-15T00:00:00"/>
        <d v="2021-03-16T00:00:00"/>
        <d v="2021-03-17T00:00:00"/>
        <d v="2021-03-18T00:00:00"/>
        <d v="2021-03-19T00:00:00"/>
        <d v="2021-03-20T00:00:00"/>
        <d v="2021-03-21T00:00:00"/>
        <d v="2021-03-22T00:00:00"/>
        <d v="2021-03-23T00:00:00"/>
        <d v="2021-03-24T00:00:00"/>
        <d v="2021-03-25T00:00:00"/>
        <d v="2021-03-26T00:00:00"/>
        <d v="2021-03-27T00:00:00"/>
        <d v="2021-03-28T00:00:00"/>
        <d v="2021-03-29T00:00:00"/>
        <d v="2021-03-30T00:00:00"/>
        <d v="2021-03-31T00:00:00"/>
        <d v="2021-04-01T00:00:00"/>
        <d v="2021-04-02T00:00:00"/>
        <d v="2021-04-03T00:00:00"/>
        <d v="2021-04-04T00:00:00"/>
        <d v="2021-04-05T00:00:00"/>
        <d v="2021-04-06T00:00:00"/>
        <d v="2021-04-07T00:00:00"/>
        <d v="2021-04-08T00:00:00"/>
        <d v="2021-04-09T00:00:00"/>
        <d v="2021-04-10T00:00:00"/>
        <d v="2021-04-11T00:00:00"/>
        <d v="2021-04-12T00:00:00"/>
        <d v="2021-04-13T00:00:00"/>
        <d v="2021-04-14T00:00:00"/>
        <d v="2021-04-15T00:00:00"/>
        <d v="2021-04-16T00:00:00"/>
        <d v="2021-04-17T00:00:00"/>
        <d v="2021-04-18T00:00:00"/>
        <d v="2021-04-19T00:00:00"/>
        <d v="2021-04-20T00:00:00"/>
        <d v="2021-04-21T00:00:00"/>
        <d v="2021-04-22T00:00:00"/>
        <d v="2021-04-23T00:00:00"/>
        <d v="2021-04-24T00:00:00"/>
        <d v="2021-04-25T00:00:00"/>
        <d v="2021-04-26T00:00:00"/>
        <d v="2021-04-27T00:00:00"/>
        <d v="2021-04-28T00:00:00"/>
        <d v="2021-04-29T00:00:00"/>
        <d v="2021-04-30T00:00:00"/>
      </sharedItems>
      <fieldGroup base="0">
        <rangePr groupBy="quarters" startDate="2020-01-01T00:00:00" endDate="2021-04-30T00:00:00" groupInterval="1"/>
        <groupItems count="6">
          <s v="&lt;2020/1/1"/>
          <s v="第一季"/>
          <s v="第二季"/>
          <s v="第三季"/>
          <s v="第四季"/>
          <s v="&gt;2021/4/30"/>
        </groupItems>
      </fieldGroup>
    </cacheField>
    <cacheField name="员工编号" numFmtId="0">
      <sharedItems containsSemiMixedTypes="0" containsString="0" containsNumber="1" containsInteger="1" minValue="0" maxValue="9876" count="113">
        <n v="3625"/>
        <n v="6325"/>
        <n v="9543"/>
        <n v="2356"/>
        <n v="5875"/>
        <n v="4857"/>
        <n v="6573"/>
        <n v="2154"/>
        <n v="6548"/>
        <n v="9584"/>
        <n v="8652"/>
        <n v="3548"/>
        <n v="6547"/>
        <n v="5654"/>
        <n v="1234"/>
        <n v="1235"/>
        <n v="1236"/>
        <n v="1237"/>
        <n v="1238"/>
        <n v="1239"/>
        <n v="1230"/>
        <n v="3214"/>
        <n v="3215"/>
        <n v="3216"/>
        <n v="3217"/>
        <n v="3218"/>
        <n v="3128"/>
        <n v="3129"/>
        <n v="3219"/>
        <n v="3654"/>
        <n v="3658"/>
        <n v="3659"/>
        <n v="2556"/>
        <n v="6549"/>
        <n v="6550"/>
        <n v="6551"/>
        <n v="6552"/>
        <n v="9875"/>
        <n v="6542"/>
        <n v="9876"/>
        <n v="9871"/>
        <n v="9873"/>
        <n v="9872"/>
        <n v="6543"/>
        <n v="6541"/>
        <n v="8523"/>
        <n v="8520"/>
        <n v="8521"/>
        <n v="8524"/>
        <n v="8257"/>
        <n v="8569"/>
        <n v="6568"/>
        <n v="6569"/>
        <n v="6570"/>
        <n v="6571"/>
        <n v="6572"/>
        <n v="6574"/>
        <n v="6575"/>
        <n v="6576"/>
        <n v="6577"/>
        <n v="6578"/>
        <n v="6579"/>
        <n v="6580"/>
        <n v="6581"/>
        <n v="6582"/>
        <n v="6583"/>
        <n v="6584"/>
        <n v="6585"/>
        <n v="6586"/>
        <n v="6532"/>
        <n v="4758"/>
        <n v="2135"/>
        <n v="6987"/>
        <n v="6594"/>
        <n v="6595"/>
        <n v="6596"/>
        <n v="6597"/>
        <n v="6598"/>
        <n v="6599"/>
        <n v="6600"/>
        <n v="6601"/>
        <n v="6602"/>
        <n v="6603"/>
        <n v="6604"/>
        <n v="6605"/>
        <n v="6606"/>
        <n v="6607"/>
        <n v="6608"/>
        <n v="6609"/>
        <n v="6610"/>
        <n v="6611"/>
        <n v="6612"/>
        <n v="7546"/>
        <n v="7453"/>
        <n v="7452"/>
        <n v="7451"/>
        <n v="6617"/>
        <n v="6618"/>
        <n v="8965"/>
        <n v="8967"/>
        <n v="6621"/>
        <n v="6622"/>
        <n v="6623"/>
        <n v="6624"/>
        <n v="6625"/>
        <n v="6626"/>
        <n v="6627"/>
        <n v="6628"/>
        <n v="6981"/>
        <n v="8963"/>
        <n v="8962"/>
        <n v="8621"/>
        <n v="8635"/>
      </sharedItems>
    </cacheField>
    <cacheField name="年龄" numFmtId="0">
      <sharedItems containsSemiMixedTypes="0" containsString="0" containsNumber="1" containsInteger="1" minValue="0" maxValue="45" count="17">
        <n v="23"/>
        <n v="25"/>
        <n v="36"/>
        <n v="38"/>
        <n v="34"/>
        <n v="35"/>
        <n v="45"/>
        <n v="43"/>
        <n v="21"/>
        <n v="20"/>
        <n v="37"/>
        <n v="26"/>
        <n v="28"/>
        <n v="29"/>
        <n v="31"/>
        <n v="32"/>
        <n v="27"/>
      </sharedItems>
    </cacheField>
    <cacheField name="性别" numFmtId="0">
      <sharedItems count="2">
        <s v="女"/>
        <s v="男"/>
      </sharedItems>
    </cacheField>
    <cacheField name="部门" numFmtId="0">
      <sharedItems count="10">
        <s v="文件部"/>
        <s v="职能部"/>
        <s v="成本部"/>
        <s v="招商部"/>
        <s v="策划部"/>
        <s v="客服部"/>
        <s v="后勤部"/>
        <s v="后期部"/>
        <s v="规划部"/>
        <s v="管理部"/>
      </sharedItems>
    </cacheField>
    <cacheField name="签约形式" numFmtId="0">
      <sharedItems count="2">
        <s v="全职"/>
        <s v="兼职"/>
      </sharedItems>
    </cacheField>
    <cacheField name="新入职" numFmtId="0">
      <sharedItems containsSemiMixedTypes="0" containsString="0" containsNumber="1" containsInteger="1" minValue="0" maxValue="5" count="6">
        <n v="1"/>
        <n v="2"/>
        <n v="5"/>
        <n v="0"/>
        <n v="3"/>
        <n v="4"/>
      </sharedItems>
    </cacheField>
    <cacheField name="离职人数" numFmtId="0">
      <sharedItems containsSemiMixedTypes="0" containsString="0" containsNumber="1" containsInteger="1" minValue="0" maxValue="1" count="2">
        <n v="0"/>
        <n v="1"/>
      </sharedItems>
    </cacheField>
    <cacheField name="所在区域" numFmtId="0">
      <sharedItems count="4">
        <s v="华南区"/>
        <s v="华北区"/>
        <s v="总部"/>
        <s v="华东区"/>
      </sharedItems>
    </cacheField>
    <cacheField name="签约时间" numFmtId="58">
      <sharedItems containsSemiMixedTypes="0" containsString="0" containsNonDate="0" containsDate="1" minDate="2021-02-16T00:00:00" maxDate="2021-12-09T00:00:00" count="42">
        <d v="2021-12-02T00:00:00"/>
        <d v="2021-06-02T00:00:00"/>
        <d v="2021-05-08T00:00:00"/>
        <d v="2021-06-03T00:00:00"/>
        <d v="2021-11-02T00:00:00"/>
        <d v="2021-09-05T00:00:00"/>
        <d v="2021-04-03T00:00:00"/>
        <d v="2021-09-08T00:00:00"/>
        <d v="2021-08-01T00:00:00"/>
        <d v="2021-07-03T00:00:00"/>
        <d v="2021-09-17T00:00:00"/>
        <d v="2021-06-04T00:00:00"/>
        <d v="2021-07-06T00:00:00"/>
        <d v="2021-04-06T00:00:00"/>
        <d v="2021-09-28T00:00:00"/>
        <d v="2021-07-23T00:00:00"/>
        <d v="2021-09-06T00:00:00"/>
        <d v="2021-08-09T00:00:00"/>
        <d v="2021-02-16T00:00:00"/>
        <d v="2021-03-08T00:00:00"/>
        <d v="2021-04-05T00:00:00"/>
        <d v="2021-06-08T00:00:00"/>
        <d v="2021-05-09T00:00:00"/>
        <d v="2021-07-08T00:00:00"/>
        <d v="2021-08-16T00:00:00"/>
        <d v="2021-09-15T00:00:00"/>
        <d v="2021-04-16T00:00:00"/>
        <d v="2021-05-18T00:00:00"/>
        <d v="2021-06-13T00:00:00"/>
        <d v="2021-11-16T00:00:00"/>
        <d v="2021-12-09T00:00:00"/>
        <d v="2021-05-06T00:00:00"/>
        <d v="2021-03-28T00:00:00"/>
        <d v="2021-04-15T00:00:00"/>
        <d v="2021-05-29T00:00:00"/>
        <d v="2021-04-23T00:00:00"/>
        <d v="2021-07-16T00:00:00"/>
        <d v="2021-09-01T00:00:00"/>
        <d v="2021-12-06T00:00:00"/>
        <d v="2021-08-03T00:00:00"/>
        <d v="2021-06-06T00:00:00"/>
        <d v="2021-05-23T00:00:00"/>
      </sharedItems>
    </cacheField>
    <cacheField name="离职原因" numFmtId="0">
      <sharedItems containsBlank="1" count="4">
        <m/>
        <s v="其他原因"/>
        <s v="个人原因"/>
        <s v="主动辞职"/>
      </sharedItems>
    </cacheField>
    <cacheField name="在职时间" numFmtId="0">
      <sharedItems containsSemiMixedTypes="0" containsString="0" containsNumber="1" containsInteger="1" minValue="0" maxValue="701" count="96">
        <n v="701"/>
        <n v="151"/>
        <n v="125"/>
        <n v="150"/>
        <n v="301"/>
        <n v="242"/>
        <n v="86"/>
        <n v="243"/>
        <n v="204"/>
        <n v="174"/>
        <n v="249"/>
        <n v="143"/>
        <n v="82"/>
        <n v="113"/>
        <n v="138"/>
        <n v="289"/>
        <n v="230"/>
        <n v="74"/>
        <n v="251"/>
        <n v="192"/>
        <n v="182"/>
        <n v="226"/>
        <n v="197"/>
        <n v="22"/>
        <n v="41"/>
        <n v="68"/>
        <n v="131"/>
        <n v="100"/>
        <n v="159"/>
        <n v="73"/>
        <n v="104"/>
        <n v="129"/>
        <n v="270"/>
        <n v="221"/>
        <n v="55"/>
        <n v="212"/>
        <n v="173"/>
        <n v="278"/>
        <n v="300"/>
        <n v="42"/>
        <n v="59"/>
        <n v="112"/>
        <n v="101"/>
        <n v="78"/>
        <n v="254"/>
        <n v="195"/>
        <n v="39"/>
        <n v="196"/>
        <n v="157"/>
        <n v="127"/>
        <n v="202"/>
        <n v="96"/>
        <n v="35"/>
        <n v="66"/>
        <n v="91"/>
        <n v="183"/>
        <n v="47"/>
        <n v="184"/>
        <n v="145"/>
        <n v="135"/>
        <n v="188"/>
        <n v="179"/>
        <n v="140"/>
        <n v="110"/>
        <n v="122"/>
        <n v="168"/>
        <n v="263"/>
        <n v="9"/>
        <n v="26"/>
        <n v="79"/>
        <n v="71"/>
        <n v="45"/>
        <n v="80"/>
        <n v="162"/>
        <n v="6"/>
        <n v="163"/>
        <n v="124"/>
        <n v="94"/>
        <n v="169"/>
        <n v="63"/>
        <n v="2"/>
        <n v="33"/>
        <n v="58"/>
        <n v="209"/>
        <n v="14"/>
        <n v="52"/>
        <n v="61"/>
        <n v="109"/>
        <n v="144"/>
        <n v="105"/>
        <n v="75"/>
        <n v="44"/>
        <n v="190"/>
        <n v="25"/>
        <n v="132"/>
        <n v="93"/>
      </sharedItems>
    </cacheField>
    <cacheField name="在职月数" numFmtId="0">
      <sharedItems containsSemiMixedTypes="0" containsString="0" containsNumber="1" containsInteger="1" minValue="0" maxValue="23" count="11">
        <n v="23"/>
        <n v="5"/>
        <n v="4"/>
        <n v="9"/>
        <n v="7"/>
        <n v="2"/>
        <n v="8"/>
        <n v="6"/>
        <n v="3"/>
        <n v="0"/>
        <n v="1"/>
      </sharedItems>
    </cacheField>
    <cacheField name="人员表现" numFmtId="0">
      <sharedItems count="3">
        <s v="优秀"/>
        <s v="良好"/>
        <s v="一般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0">
  <r>
    <x v="0"/>
    <x v="0"/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0"/>
    <x v="1"/>
    <x v="1"/>
    <x v="0"/>
    <x v="1"/>
    <x v="1"/>
    <x v="0"/>
  </r>
  <r>
    <x v="2"/>
    <x v="2"/>
    <x v="2"/>
    <x v="0"/>
    <x v="2"/>
    <x v="0"/>
    <x v="0"/>
    <x v="0"/>
    <x v="0"/>
    <x v="2"/>
    <x v="0"/>
    <x v="2"/>
    <x v="2"/>
    <x v="1"/>
  </r>
  <r>
    <x v="3"/>
    <x v="3"/>
    <x v="3"/>
    <x v="1"/>
    <x v="3"/>
    <x v="0"/>
    <x v="0"/>
    <x v="0"/>
    <x v="2"/>
    <x v="3"/>
    <x v="0"/>
    <x v="3"/>
    <x v="2"/>
    <x v="0"/>
  </r>
  <r>
    <x v="4"/>
    <x v="4"/>
    <x v="4"/>
    <x v="1"/>
    <x v="4"/>
    <x v="0"/>
    <x v="2"/>
    <x v="0"/>
    <x v="3"/>
    <x v="4"/>
    <x v="0"/>
    <x v="4"/>
    <x v="3"/>
    <x v="0"/>
  </r>
  <r>
    <x v="5"/>
    <x v="5"/>
    <x v="5"/>
    <x v="1"/>
    <x v="5"/>
    <x v="1"/>
    <x v="3"/>
    <x v="0"/>
    <x v="2"/>
    <x v="5"/>
    <x v="0"/>
    <x v="5"/>
    <x v="4"/>
    <x v="1"/>
  </r>
  <r>
    <x v="6"/>
    <x v="6"/>
    <x v="6"/>
    <x v="1"/>
    <x v="0"/>
    <x v="1"/>
    <x v="3"/>
    <x v="1"/>
    <x v="2"/>
    <x v="6"/>
    <x v="1"/>
    <x v="6"/>
    <x v="5"/>
    <x v="2"/>
  </r>
  <r>
    <x v="7"/>
    <x v="7"/>
    <x v="7"/>
    <x v="0"/>
    <x v="5"/>
    <x v="0"/>
    <x v="3"/>
    <x v="0"/>
    <x v="0"/>
    <x v="7"/>
    <x v="0"/>
    <x v="7"/>
    <x v="6"/>
    <x v="1"/>
  </r>
  <r>
    <x v="8"/>
    <x v="8"/>
    <x v="8"/>
    <x v="1"/>
    <x v="4"/>
    <x v="1"/>
    <x v="3"/>
    <x v="0"/>
    <x v="1"/>
    <x v="8"/>
    <x v="0"/>
    <x v="8"/>
    <x v="7"/>
    <x v="0"/>
  </r>
  <r>
    <x v="9"/>
    <x v="9"/>
    <x v="9"/>
    <x v="0"/>
    <x v="2"/>
    <x v="0"/>
    <x v="3"/>
    <x v="0"/>
    <x v="2"/>
    <x v="9"/>
    <x v="0"/>
    <x v="9"/>
    <x v="1"/>
    <x v="1"/>
  </r>
  <r>
    <x v="10"/>
    <x v="10"/>
    <x v="0"/>
    <x v="1"/>
    <x v="3"/>
    <x v="1"/>
    <x v="3"/>
    <x v="0"/>
    <x v="3"/>
    <x v="10"/>
    <x v="0"/>
    <x v="10"/>
    <x v="6"/>
    <x v="0"/>
  </r>
  <r>
    <x v="11"/>
    <x v="11"/>
    <x v="5"/>
    <x v="0"/>
    <x v="4"/>
    <x v="0"/>
    <x v="3"/>
    <x v="0"/>
    <x v="1"/>
    <x v="11"/>
    <x v="0"/>
    <x v="11"/>
    <x v="2"/>
    <x v="1"/>
  </r>
  <r>
    <x v="12"/>
    <x v="12"/>
    <x v="2"/>
    <x v="0"/>
    <x v="1"/>
    <x v="1"/>
    <x v="3"/>
    <x v="0"/>
    <x v="2"/>
    <x v="12"/>
    <x v="0"/>
    <x v="9"/>
    <x v="1"/>
    <x v="0"/>
  </r>
  <r>
    <x v="13"/>
    <x v="13"/>
    <x v="4"/>
    <x v="0"/>
    <x v="2"/>
    <x v="0"/>
    <x v="0"/>
    <x v="0"/>
    <x v="1"/>
    <x v="13"/>
    <x v="0"/>
    <x v="12"/>
    <x v="5"/>
    <x v="0"/>
  </r>
  <r>
    <x v="14"/>
    <x v="14"/>
    <x v="10"/>
    <x v="0"/>
    <x v="6"/>
    <x v="1"/>
    <x v="3"/>
    <x v="0"/>
    <x v="0"/>
    <x v="2"/>
    <x v="0"/>
    <x v="13"/>
    <x v="8"/>
    <x v="0"/>
  </r>
  <r>
    <x v="15"/>
    <x v="15"/>
    <x v="0"/>
    <x v="1"/>
    <x v="7"/>
    <x v="0"/>
    <x v="3"/>
    <x v="0"/>
    <x v="2"/>
    <x v="3"/>
    <x v="0"/>
    <x v="14"/>
    <x v="2"/>
    <x v="0"/>
  </r>
  <r>
    <x v="16"/>
    <x v="16"/>
    <x v="11"/>
    <x v="0"/>
    <x v="8"/>
    <x v="1"/>
    <x v="0"/>
    <x v="0"/>
    <x v="3"/>
    <x v="4"/>
    <x v="0"/>
    <x v="15"/>
    <x v="3"/>
    <x v="1"/>
  </r>
  <r>
    <x v="17"/>
    <x v="17"/>
    <x v="12"/>
    <x v="1"/>
    <x v="8"/>
    <x v="0"/>
    <x v="3"/>
    <x v="0"/>
    <x v="2"/>
    <x v="5"/>
    <x v="0"/>
    <x v="16"/>
    <x v="4"/>
    <x v="0"/>
  </r>
  <r>
    <x v="18"/>
    <x v="18"/>
    <x v="13"/>
    <x v="0"/>
    <x v="9"/>
    <x v="1"/>
    <x v="3"/>
    <x v="1"/>
    <x v="2"/>
    <x v="6"/>
    <x v="2"/>
    <x v="17"/>
    <x v="5"/>
    <x v="2"/>
  </r>
  <r>
    <x v="19"/>
    <x v="19"/>
    <x v="3"/>
    <x v="1"/>
    <x v="9"/>
    <x v="1"/>
    <x v="1"/>
    <x v="0"/>
    <x v="0"/>
    <x v="14"/>
    <x v="0"/>
    <x v="18"/>
    <x v="6"/>
    <x v="1"/>
  </r>
  <r>
    <x v="20"/>
    <x v="20"/>
    <x v="10"/>
    <x v="1"/>
    <x v="0"/>
    <x v="0"/>
    <x v="3"/>
    <x v="0"/>
    <x v="1"/>
    <x v="8"/>
    <x v="0"/>
    <x v="19"/>
    <x v="7"/>
    <x v="0"/>
  </r>
  <r>
    <x v="21"/>
    <x v="21"/>
    <x v="14"/>
    <x v="1"/>
    <x v="0"/>
    <x v="0"/>
    <x v="3"/>
    <x v="0"/>
    <x v="2"/>
    <x v="15"/>
    <x v="0"/>
    <x v="20"/>
    <x v="7"/>
    <x v="1"/>
  </r>
  <r>
    <x v="22"/>
    <x v="22"/>
    <x v="15"/>
    <x v="1"/>
    <x v="3"/>
    <x v="0"/>
    <x v="3"/>
    <x v="0"/>
    <x v="3"/>
    <x v="16"/>
    <x v="0"/>
    <x v="21"/>
    <x v="4"/>
    <x v="0"/>
  </r>
  <r>
    <x v="23"/>
    <x v="23"/>
    <x v="2"/>
    <x v="0"/>
    <x v="4"/>
    <x v="1"/>
    <x v="3"/>
    <x v="0"/>
    <x v="0"/>
    <x v="17"/>
    <x v="0"/>
    <x v="22"/>
    <x v="7"/>
    <x v="1"/>
  </r>
  <r>
    <x v="24"/>
    <x v="24"/>
    <x v="5"/>
    <x v="0"/>
    <x v="5"/>
    <x v="1"/>
    <x v="3"/>
    <x v="0"/>
    <x v="1"/>
    <x v="18"/>
    <x v="0"/>
    <x v="23"/>
    <x v="9"/>
    <x v="2"/>
  </r>
  <r>
    <x v="25"/>
    <x v="25"/>
    <x v="4"/>
    <x v="1"/>
    <x v="0"/>
    <x v="0"/>
    <x v="1"/>
    <x v="0"/>
    <x v="2"/>
    <x v="19"/>
    <x v="0"/>
    <x v="24"/>
    <x v="10"/>
    <x v="1"/>
  </r>
  <r>
    <x v="26"/>
    <x v="26"/>
    <x v="11"/>
    <x v="0"/>
    <x v="5"/>
    <x v="1"/>
    <x v="3"/>
    <x v="0"/>
    <x v="0"/>
    <x v="20"/>
    <x v="0"/>
    <x v="25"/>
    <x v="5"/>
    <x v="0"/>
  </r>
  <r>
    <x v="27"/>
    <x v="27"/>
    <x v="1"/>
    <x v="1"/>
    <x v="4"/>
    <x v="0"/>
    <x v="3"/>
    <x v="0"/>
    <x v="1"/>
    <x v="21"/>
    <x v="0"/>
    <x v="26"/>
    <x v="2"/>
    <x v="2"/>
  </r>
  <r>
    <x v="28"/>
    <x v="28"/>
    <x v="12"/>
    <x v="0"/>
    <x v="2"/>
    <x v="1"/>
    <x v="3"/>
    <x v="0"/>
    <x v="0"/>
    <x v="22"/>
    <x v="0"/>
    <x v="27"/>
    <x v="8"/>
    <x v="0"/>
  </r>
  <r>
    <x v="29"/>
    <x v="29"/>
    <x v="13"/>
    <x v="1"/>
    <x v="3"/>
    <x v="0"/>
    <x v="3"/>
    <x v="0"/>
    <x v="2"/>
    <x v="23"/>
    <x v="0"/>
    <x v="28"/>
    <x v="1"/>
    <x v="1"/>
  </r>
  <r>
    <x v="30"/>
    <x v="30"/>
    <x v="16"/>
    <x v="1"/>
    <x v="4"/>
    <x v="1"/>
    <x v="3"/>
    <x v="0"/>
    <x v="3"/>
    <x v="24"/>
    <x v="0"/>
    <x v="22"/>
    <x v="7"/>
    <x v="0"/>
  </r>
  <r>
    <x v="31"/>
    <x v="31"/>
    <x v="3"/>
    <x v="1"/>
    <x v="1"/>
    <x v="0"/>
    <x v="3"/>
    <x v="0"/>
    <x v="2"/>
    <x v="25"/>
    <x v="0"/>
    <x v="21"/>
    <x v="4"/>
    <x v="1"/>
  </r>
  <r>
    <x v="32"/>
    <x v="32"/>
    <x v="4"/>
    <x v="1"/>
    <x v="8"/>
    <x v="0"/>
    <x v="3"/>
    <x v="0"/>
    <x v="2"/>
    <x v="26"/>
    <x v="0"/>
    <x v="29"/>
    <x v="5"/>
    <x v="0"/>
  </r>
  <r>
    <x v="33"/>
    <x v="8"/>
    <x v="5"/>
    <x v="0"/>
    <x v="8"/>
    <x v="1"/>
    <x v="0"/>
    <x v="0"/>
    <x v="0"/>
    <x v="27"/>
    <x v="0"/>
    <x v="30"/>
    <x v="8"/>
    <x v="1"/>
  </r>
  <r>
    <x v="34"/>
    <x v="33"/>
    <x v="6"/>
    <x v="1"/>
    <x v="9"/>
    <x v="0"/>
    <x v="3"/>
    <x v="0"/>
    <x v="1"/>
    <x v="28"/>
    <x v="0"/>
    <x v="31"/>
    <x v="2"/>
    <x v="0"/>
  </r>
  <r>
    <x v="35"/>
    <x v="34"/>
    <x v="7"/>
    <x v="0"/>
    <x v="9"/>
    <x v="1"/>
    <x v="3"/>
    <x v="0"/>
    <x v="2"/>
    <x v="4"/>
    <x v="0"/>
    <x v="32"/>
    <x v="6"/>
    <x v="0"/>
  </r>
  <r>
    <x v="36"/>
    <x v="35"/>
    <x v="8"/>
    <x v="1"/>
    <x v="0"/>
    <x v="0"/>
    <x v="3"/>
    <x v="0"/>
    <x v="3"/>
    <x v="25"/>
    <x v="0"/>
    <x v="33"/>
    <x v="4"/>
    <x v="0"/>
  </r>
  <r>
    <x v="37"/>
    <x v="36"/>
    <x v="9"/>
    <x v="0"/>
    <x v="0"/>
    <x v="1"/>
    <x v="3"/>
    <x v="0"/>
    <x v="1"/>
    <x v="6"/>
    <x v="0"/>
    <x v="34"/>
    <x v="10"/>
    <x v="0"/>
  </r>
  <r>
    <x v="38"/>
    <x v="37"/>
    <x v="0"/>
    <x v="0"/>
    <x v="3"/>
    <x v="0"/>
    <x v="3"/>
    <x v="1"/>
    <x v="2"/>
    <x v="7"/>
    <x v="3"/>
    <x v="35"/>
    <x v="4"/>
    <x v="1"/>
  </r>
  <r>
    <x v="39"/>
    <x v="38"/>
    <x v="5"/>
    <x v="0"/>
    <x v="2"/>
    <x v="1"/>
    <x v="3"/>
    <x v="0"/>
    <x v="1"/>
    <x v="8"/>
    <x v="0"/>
    <x v="36"/>
    <x v="1"/>
    <x v="0"/>
  </r>
  <r>
    <x v="40"/>
    <x v="39"/>
    <x v="2"/>
    <x v="1"/>
    <x v="3"/>
    <x v="0"/>
    <x v="3"/>
    <x v="0"/>
    <x v="1"/>
    <x v="9"/>
    <x v="0"/>
    <x v="11"/>
    <x v="2"/>
    <x v="0"/>
  </r>
  <r>
    <x v="41"/>
    <x v="40"/>
    <x v="4"/>
    <x v="1"/>
    <x v="4"/>
    <x v="1"/>
    <x v="3"/>
    <x v="0"/>
    <x v="2"/>
    <x v="29"/>
    <x v="0"/>
    <x v="37"/>
    <x v="3"/>
    <x v="1"/>
  </r>
  <r>
    <x v="42"/>
    <x v="41"/>
    <x v="10"/>
    <x v="1"/>
    <x v="5"/>
    <x v="0"/>
    <x v="3"/>
    <x v="0"/>
    <x v="1"/>
    <x v="30"/>
    <x v="0"/>
    <x v="38"/>
    <x v="3"/>
    <x v="0"/>
  </r>
  <r>
    <x v="43"/>
    <x v="42"/>
    <x v="0"/>
    <x v="1"/>
    <x v="0"/>
    <x v="1"/>
    <x v="3"/>
    <x v="1"/>
    <x v="0"/>
    <x v="31"/>
    <x v="1"/>
    <x v="12"/>
    <x v="5"/>
    <x v="1"/>
  </r>
  <r>
    <x v="44"/>
    <x v="43"/>
    <x v="11"/>
    <x v="0"/>
    <x v="5"/>
    <x v="1"/>
    <x v="3"/>
    <x v="0"/>
    <x v="2"/>
    <x v="32"/>
    <x v="0"/>
    <x v="39"/>
    <x v="10"/>
    <x v="0"/>
  </r>
  <r>
    <x v="45"/>
    <x v="38"/>
    <x v="12"/>
    <x v="0"/>
    <x v="4"/>
    <x v="0"/>
    <x v="4"/>
    <x v="0"/>
    <x v="3"/>
    <x v="33"/>
    <x v="0"/>
    <x v="40"/>
    <x v="5"/>
    <x v="0"/>
  </r>
  <r>
    <x v="46"/>
    <x v="44"/>
    <x v="13"/>
    <x v="1"/>
    <x v="2"/>
    <x v="0"/>
    <x v="3"/>
    <x v="0"/>
    <x v="2"/>
    <x v="21"/>
    <x v="0"/>
    <x v="41"/>
    <x v="8"/>
    <x v="0"/>
  </r>
  <r>
    <x v="47"/>
    <x v="45"/>
    <x v="3"/>
    <x v="0"/>
    <x v="3"/>
    <x v="0"/>
    <x v="3"/>
    <x v="0"/>
    <x v="2"/>
    <x v="34"/>
    <x v="0"/>
    <x v="42"/>
    <x v="8"/>
    <x v="1"/>
  </r>
  <r>
    <x v="48"/>
    <x v="46"/>
    <x v="10"/>
    <x v="1"/>
    <x v="4"/>
    <x v="1"/>
    <x v="3"/>
    <x v="0"/>
    <x v="0"/>
    <x v="1"/>
    <x v="0"/>
    <x v="30"/>
    <x v="8"/>
    <x v="0"/>
  </r>
  <r>
    <x v="49"/>
    <x v="47"/>
    <x v="14"/>
    <x v="0"/>
    <x v="1"/>
    <x v="0"/>
    <x v="3"/>
    <x v="0"/>
    <x v="1"/>
    <x v="2"/>
    <x v="0"/>
    <x v="43"/>
    <x v="5"/>
    <x v="0"/>
  </r>
  <r>
    <x v="50"/>
    <x v="48"/>
    <x v="15"/>
    <x v="1"/>
    <x v="2"/>
    <x v="0"/>
    <x v="3"/>
    <x v="1"/>
    <x v="2"/>
    <x v="28"/>
    <x v="3"/>
    <x v="13"/>
    <x v="8"/>
    <x v="2"/>
  </r>
  <r>
    <x v="51"/>
    <x v="49"/>
    <x v="2"/>
    <x v="1"/>
    <x v="9"/>
    <x v="0"/>
    <x v="3"/>
    <x v="0"/>
    <x v="3"/>
    <x v="4"/>
    <x v="0"/>
    <x v="44"/>
    <x v="6"/>
    <x v="0"/>
  </r>
  <r>
    <x v="52"/>
    <x v="50"/>
    <x v="15"/>
    <x v="1"/>
    <x v="0"/>
    <x v="1"/>
    <x v="0"/>
    <x v="0"/>
    <x v="0"/>
    <x v="5"/>
    <x v="0"/>
    <x v="45"/>
    <x v="7"/>
    <x v="1"/>
  </r>
  <r>
    <x v="53"/>
    <x v="51"/>
    <x v="2"/>
    <x v="0"/>
    <x v="0"/>
    <x v="1"/>
    <x v="0"/>
    <x v="0"/>
    <x v="1"/>
    <x v="6"/>
    <x v="0"/>
    <x v="46"/>
    <x v="10"/>
    <x v="0"/>
  </r>
  <r>
    <x v="54"/>
    <x v="52"/>
    <x v="5"/>
    <x v="1"/>
    <x v="3"/>
    <x v="0"/>
    <x v="3"/>
    <x v="0"/>
    <x v="2"/>
    <x v="7"/>
    <x v="0"/>
    <x v="47"/>
    <x v="7"/>
    <x v="1"/>
  </r>
  <r>
    <x v="55"/>
    <x v="53"/>
    <x v="4"/>
    <x v="1"/>
    <x v="2"/>
    <x v="1"/>
    <x v="3"/>
    <x v="0"/>
    <x v="0"/>
    <x v="8"/>
    <x v="0"/>
    <x v="48"/>
    <x v="1"/>
    <x v="0"/>
  </r>
  <r>
    <x v="56"/>
    <x v="54"/>
    <x v="11"/>
    <x v="1"/>
    <x v="3"/>
    <x v="0"/>
    <x v="3"/>
    <x v="0"/>
    <x v="1"/>
    <x v="9"/>
    <x v="0"/>
    <x v="49"/>
    <x v="2"/>
    <x v="1"/>
  </r>
  <r>
    <x v="57"/>
    <x v="55"/>
    <x v="1"/>
    <x v="1"/>
    <x v="4"/>
    <x v="1"/>
    <x v="3"/>
    <x v="0"/>
    <x v="0"/>
    <x v="10"/>
    <x v="0"/>
    <x v="50"/>
    <x v="7"/>
    <x v="0"/>
  </r>
  <r>
    <x v="58"/>
    <x v="6"/>
    <x v="12"/>
    <x v="0"/>
    <x v="5"/>
    <x v="0"/>
    <x v="3"/>
    <x v="0"/>
    <x v="1"/>
    <x v="11"/>
    <x v="0"/>
    <x v="51"/>
    <x v="8"/>
    <x v="1"/>
  </r>
  <r>
    <x v="59"/>
    <x v="56"/>
    <x v="13"/>
    <x v="1"/>
    <x v="0"/>
    <x v="1"/>
    <x v="3"/>
    <x v="0"/>
    <x v="0"/>
    <x v="12"/>
    <x v="0"/>
    <x v="49"/>
    <x v="2"/>
    <x v="0"/>
  </r>
  <r>
    <x v="60"/>
    <x v="57"/>
    <x v="16"/>
    <x v="0"/>
    <x v="5"/>
    <x v="0"/>
    <x v="4"/>
    <x v="0"/>
    <x v="2"/>
    <x v="13"/>
    <x v="0"/>
    <x v="52"/>
    <x v="10"/>
    <x v="1"/>
  </r>
  <r>
    <x v="61"/>
    <x v="58"/>
    <x v="3"/>
    <x v="1"/>
    <x v="4"/>
    <x v="0"/>
    <x v="0"/>
    <x v="0"/>
    <x v="3"/>
    <x v="2"/>
    <x v="0"/>
    <x v="53"/>
    <x v="5"/>
    <x v="2"/>
  </r>
  <r>
    <x v="62"/>
    <x v="59"/>
    <x v="4"/>
    <x v="0"/>
    <x v="1"/>
    <x v="1"/>
    <x v="3"/>
    <x v="1"/>
    <x v="2"/>
    <x v="3"/>
    <x v="1"/>
    <x v="54"/>
    <x v="5"/>
    <x v="0"/>
  </r>
  <r>
    <x v="63"/>
    <x v="60"/>
    <x v="5"/>
    <x v="0"/>
    <x v="2"/>
    <x v="0"/>
    <x v="3"/>
    <x v="0"/>
    <x v="2"/>
    <x v="4"/>
    <x v="0"/>
    <x v="5"/>
    <x v="4"/>
    <x v="1"/>
  </r>
  <r>
    <x v="64"/>
    <x v="61"/>
    <x v="6"/>
    <x v="0"/>
    <x v="6"/>
    <x v="1"/>
    <x v="3"/>
    <x v="0"/>
    <x v="0"/>
    <x v="5"/>
    <x v="0"/>
    <x v="55"/>
    <x v="1"/>
    <x v="0"/>
  </r>
  <r>
    <x v="65"/>
    <x v="62"/>
    <x v="7"/>
    <x v="0"/>
    <x v="7"/>
    <x v="0"/>
    <x v="5"/>
    <x v="0"/>
    <x v="1"/>
    <x v="35"/>
    <x v="0"/>
    <x v="56"/>
    <x v="10"/>
    <x v="1"/>
  </r>
  <r>
    <x v="66"/>
    <x v="63"/>
    <x v="5"/>
    <x v="1"/>
    <x v="8"/>
    <x v="0"/>
    <x v="3"/>
    <x v="0"/>
    <x v="2"/>
    <x v="7"/>
    <x v="0"/>
    <x v="57"/>
    <x v="7"/>
    <x v="0"/>
  </r>
  <r>
    <x v="67"/>
    <x v="64"/>
    <x v="2"/>
    <x v="0"/>
    <x v="8"/>
    <x v="0"/>
    <x v="3"/>
    <x v="1"/>
    <x v="3"/>
    <x v="8"/>
    <x v="3"/>
    <x v="58"/>
    <x v="2"/>
    <x v="1"/>
  </r>
  <r>
    <x v="68"/>
    <x v="65"/>
    <x v="4"/>
    <x v="1"/>
    <x v="9"/>
    <x v="0"/>
    <x v="3"/>
    <x v="0"/>
    <x v="1"/>
    <x v="15"/>
    <x v="0"/>
    <x v="59"/>
    <x v="2"/>
    <x v="0"/>
  </r>
  <r>
    <x v="69"/>
    <x v="66"/>
    <x v="10"/>
    <x v="0"/>
    <x v="9"/>
    <x v="1"/>
    <x v="3"/>
    <x v="0"/>
    <x v="2"/>
    <x v="25"/>
    <x v="0"/>
    <x v="60"/>
    <x v="7"/>
    <x v="1"/>
  </r>
  <r>
    <x v="70"/>
    <x v="67"/>
    <x v="0"/>
    <x v="1"/>
    <x v="0"/>
    <x v="1"/>
    <x v="3"/>
    <x v="0"/>
    <x v="1"/>
    <x v="6"/>
    <x v="0"/>
    <x v="23"/>
    <x v="9"/>
    <x v="0"/>
  </r>
  <r>
    <x v="71"/>
    <x v="68"/>
    <x v="11"/>
    <x v="0"/>
    <x v="0"/>
    <x v="0"/>
    <x v="3"/>
    <x v="0"/>
    <x v="0"/>
    <x v="7"/>
    <x v="0"/>
    <x v="61"/>
    <x v="1"/>
    <x v="0"/>
  </r>
  <r>
    <x v="72"/>
    <x v="11"/>
    <x v="12"/>
    <x v="1"/>
    <x v="3"/>
    <x v="1"/>
    <x v="3"/>
    <x v="0"/>
    <x v="2"/>
    <x v="8"/>
    <x v="0"/>
    <x v="62"/>
    <x v="2"/>
    <x v="0"/>
  </r>
  <r>
    <x v="73"/>
    <x v="69"/>
    <x v="13"/>
    <x v="0"/>
    <x v="4"/>
    <x v="0"/>
    <x v="0"/>
    <x v="1"/>
    <x v="3"/>
    <x v="9"/>
    <x v="2"/>
    <x v="63"/>
    <x v="8"/>
    <x v="0"/>
  </r>
  <r>
    <x v="74"/>
    <x v="70"/>
    <x v="3"/>
    <x v="0"/>
    <x v="5"/>
    <x v="1"/>
    <x v="3"/>
    <x v="0"/>
    <x v="2"/>
    <x v="36"/>
    <x v="0"/>
    <x v="64"/>
    <x v="2"/>
    <x v="1"/>
  </r>
  <r>
    <x v="75"/>
    <x v="71"/>
    <x v="10"/>
    <x v="0"/>
    <x v="0"/>
    <x v="0"/>
    <x v="3"/>
    <x v="0"/>
    <x v="2"/>
    <x v="37"/>
    <x v="0"/>
    <x v="65"/>
    <x v="1"/>
    <x v="0"/>
  </r>
  <r>
    <x v="76"/>
    <x v="1"/>
    <x v="14"/>
    <x v="0"/>
    <x v="5"/>
    <x v="1"/>
    <x v="3"/>
    <x v="0"/>
    <x v="0"/>
    <x v="38"/>
    <x v="0"/>
    <x v="66"/>
    <x v="6"/>
    <x v="0"/>
  </r>
  <r>
    <x v="77"/>
    <x v="72"/>
    <x v="15"/>
    <x v="0"/>
    <x v="4"/>
    <x v="0"/>
    <x v="3"/>
    <x v="1"/>
    <x v="1"/>
    <x v="32"/>
    <x v="1"/>
    <x v="67"/>
    <x v="9"/>
    <x v="1"/>
  </r>
  <r>
    <x v="78"/>
    <x v="13"/>
    <x v="2"/>
    <x v="1"/>
    <x v="2"/>
    <x v="1"/>
    <x v="3"/>
    <x v="0"/>
    <x v="2"/>
    <x v="33"/>
    <x v="0"/>
    <x v="68"/>
    <x v="9"/>
    <x v="0"/>
  </r>
  <r>
    <x v="79"/>
    <x v="73"/>
    <x v="15"/>
    <x v="0"/>
    <x v="3"/>
    <x v="0"/>
    <x v="3"/>
    <x v="0"/>
    <x v="3"/>
    <x v="21"/>
    <x v="0"/>
    <x v="69"/>
    <x v="5"/>
    <x v="1"/>
  </r>
  <r>
    <x v="80"/>
    <x v="74"/>
    <x v="2"/>
    <x v="1"/>
    <x v="4"/>
    <x v="1"/>
    <x v="3"/>
    <x v="0"/>
    <x v="0"/>
    <x v="34"/>
    <x v="0"/>
    <x v="25"/>
    <x v="5"/>
    <x v="0"/>
  </r>
  <r>
    <x v="81"/>
    <x v="75"/>
    <x v="5"/>
    <x v="0"/>
    <x v="1"/>
    <x v="0"/>
    <x v="3"/>
    <x v="0"/>
    <x v="1"/>
    <x v="1"/>
    <x v="0"/>
    <x v="70"/>
    <x v="5"/>
    <x v="0"/>
  </r>
  <r>
    <x v="82"/>
    <x v="76"/>
    <x v="4"/>
    <x v="0"/>
    <x v="0"/>
    <x v="1"/>
    <x v="4"/>
    <x v="0"/>
    <x v="2"/>
    <x v="2"/>
    <x v="0"/>
    <x v="71"/>
    <x v="10"/>
    <x v="0"/>
  </r>
  <r>
    <x v="83"/>
    <x v="77"/>
    <x v="11"/>
    <x v="0"/>
    <x v="1"/>
    <x v="1"/>
    <x v="3"/>
    <x v="0"/>
    <x v="0"/>
    <x v="28"/>
    <x v="0"/>
    <x v="72"/>
    <x v="5"/>
    <x v="1"/>
  </r>
  <r>
    <x v="84"/>
    <x v="78"/>
    <x v="1"/>
    <x v="0"/>
    <x v="2"/>
    <x v="0"/>
    <x v="3"/>
    <x v="0"/>
    <x v="1"/>
    <x v="4"/>
    <x v="0"/>
    <x v="33"/>
    <x v="4"/>
    <x v="0"/>
  </r>
  <r>
    <x v="85"/>
    <x v="79"/>
    <x v="12"/>
    <x v="0"/>
    <x v="3"/>
    <x v="0"/>
    <x v="3"/>
    <x v="0"/>
    <x v="0"/>
    <x v="5"/>
    <x v="0"/>
    <x v="73"/>
    <x v="1"/>
    <x v="0"/>
  </r>
  <r>
    <x v="86"/>
    <x v="80"/>
    <x v="13"/>
    <x v="0"/>
    <x v="4"/>
    <x v="0"/>
    <x v="3"/>
    <x v="1"/>
    <x v="2"/>
    <x v="6"/>
    <x v="3"/>
    <x v="74"/>
    <x v="9"/>
    <x v="1"/>
  </r>
  <r>
    <x v="87"/>
    <x v="81"/>
    <x v="16"/>
    <x v="0"/>
    <x v="5"/>
    <x v="1"/>
    <x v="3"/>
    <x v="0"/>
    <x v="3"/>
    <x v="7"/>
    <x v="0"/>
    <x v="75"/>
    <x v="1"/>
    <x v="0"/>
  </r>
  <r>
    <x v="88"/>
    <x v="82"/>
    <x v="3"/>
    <x v="1"/>
    <x v="0"/>
    <x v="1"/>
    <x v="3"/>
    <x v="0"/>
    <x v="2"/>
    <x v="8"/>
    <x v="0"/>
    <x v="76"/>
    <x v="2"/>
    <x v="0"/>
  </r>
  <r>
    <x v="89"/>
    <x v="83"/>
    <x v="4"/>
    <x v="0"/>
    <x v="5"/>
    <x v="0"/>
    <x v="3"/>
    <x v="0"/>
    <x v="2"/>
    <x v="9"/>
    <x v="0"/>
    <x v="77"/>
    <x v="8"/>
    <x v="1"/>
  </r>
  <r>
    <x v="90"/>
    <x v="84"/>
    <x v="5"/>
    <x v="1"/>
    <x v="4"/>
    <x v="1"/>
    <x v="3"/>
    <x v="0"/>
    <x v="0"/>
    <x v="10"/>
    <x v="0"/>
    <x v="78"/>
    <x v="1"/>
    <x v="0"/>
  </r>
  <r>
    <x v="91"/>
    <x v="85"/>
    <x v="6"/>
    <x v="0"/>
    <x v="2"/>
    <x v="0"/>
    <x v="3"/>
    <x v="0"/>
    <x v="1"/>
    <x v="11"/>
    <x v="0"/>
    <x v="79"/>
    <x v="5"/>
    <x v="1"/>
  </r>
  <r>
    <x v="92"/>
    <x v="86"/>
    <x v="7"/>
    <x v="1"/>
    <x v="3"/>
    <x v="1"/>
    <x v="3"/>
    <x v="0"/>
    <x v="2"/>
    <x v="12"/>
    <x v="0"/>
    <x v="77"/>
    <x v="8"/>
    <x v="0"/>
  </r>
  <r>
    <x v="93"/>
    <x v="87"/>
    <x v="3"/>
    <x v="0"/>
    <x v="4"/>
    <x v="0"/>
    <x v="3"/>
    <x v="0"/>
    <x v="3"/>
    <x v="13"/>
    <x v="0"/>
    <x v="80"/>
    <x v="9"/>
    <x v="1"/>
  </r>
  <r>
    <x v="94"/>
    <x v="88"/>
    <x v="4"/>
    <x v="1"/>
    <x v="1"/>
    <x v="1"/>
    <x v="0"/>
    <x v="0"/>
    <x v="1"/>
    <x v="2"/>
    <x v="0"/>
    <x v="81"/>
    <x v="10"/>
    <x v="0"/>
  </r>
  <r>
    <x v="95"/>
    <x v="89"/>
    <x v="5"/>
    <x v="0"/>
    <x v="2"/>
    <x v="0"/>
    <x v="1"/>
    <x v="0"/>
    <x v="2"/>
    <x v="3"/>
    <x v="0"/>
    <x v="82"/>
    <x v="10"/>
    <x v="1"/>
  </r>
  <r>
    <x v="96"/>
    <x v="90"/>
    <x v="6"/>
    <x v="0"/>
    <x v="6"/>
    <x v="0"/>
    <x v="0"/>
    <x v="0"/>
    <x v="1"/>
    <x v="4"/>
    <x v="0"/>
    <x v="83"/>
    <x v="7"/>
    <x v="0"/>
  </r>
  <r>
    <x v="97"/>
    <x v="91"/>
    <x v="7"/>
    <x v="0"/>
    <x v="7"/>
    <x v="1"/>
    <x v="0"/>
    <x v="0"/>
    <x v="1"/>
    <x v="5"/>
    <x v="0"/>
    <x v="3"/>
    <x v="2"/>
    <x v="0"/>
  </r>
  <r>
    <x v="98"/>
    <x v="92"/>
    <x v="5"/>
    <x v="0"/>
    <x v="8"/>
    <x v="0"/>
    <x v="3"/>
    <x v="0"/>
    <x v="2"/>
    <x v="35"/>
    <x v="0"/>
    <x v="84"/>
    <x v="9"/>
    <x v="0"/>
  </r>
  <r>
    <x v="99"/>
    <x v="93"/>
    <x v="2"/>
    <x v="1"/>
    <x v="8"/>
    <x v="1"/>
    <x v="3"/>
    <x v="0"/>
    <x v="1"/>
    <x v="7"/>
    <x v="0"/>
    <x v="1"/>
    <x v="2"/>
    <x v="0"/>
  </r>
  <r>
    <x v="100"/>
    <x v="94"/>
    <x v="4"/>
    <x v="0"/>
    <x v="9"/>
    <x v="0"/>
    <x v="3"/>
    <x v="0"/>
    <x v="0"/>
    <x v="1"/>
    <x v="0"/>
    <x v="85"/>
    <x v="10"/>
    <x v="1"/>
  </r>
  <r>
    <x v="101"/>
    <x v="95"/>
    <x v="10"/>
    <x v="1"/>
    <x v="9"/>
    <x v="1"/>
    <x v="3"/>
    <x v="0"/>
    <x v="2"/>
    <x v="2"/>
    <x v="0"/>
    <x v="68"/>
    <x v="9"/>
    <x v="0"/>
  </r>
  <r>
    <x v="102"/>
    <x v="96"/>
    <x v="0"/>
    <x v="0"/>
    <x v="0"/>
    <x v="0"/>
    <x v="3"/>
    <x v="0"/>
    <x v="3"/>
    <x v="28"/>
    <x v="0"/>
    <x v="86"/>
    <x v="5"/>
    <x v="0"/>
  </r>
  <r>
    <x v="103"/>
    <x v="97"/>
    <x v="11"/>
    <x v="0"/>
    <x v="0"/>
    <x v="1"/>
    <x v="3"/>
    <x v="0"/>
    <x v="2"/>
    <x v="4"/>
    <x v="0"/>
    <x v="50"/>
    <x v="7"/>
    <x v="1"/>
  </r>
  <r>
    <x v="104"/>
    <x v="98"/>
    <x v="12"/>
    <x v="0"/>
    <x v="3"/>
    <x v="0"/>
    <x v="3"/>
    <x v="1"/>
    <x v="2"/>
    <x v="5"/>
    <x v="2"/>
    <x v="11"/>
    <x v="2"/>
    <x v="0"/>
  </r>
  <r>
    <x v="105"/>
    <x v="99"/>
    <x v="13"/>
    <x v="0"/>
    <x v="4"/>
    <x v="1"/>
    <x v="3"/>
    <x v="0"/>
    <x v="2"/>
    <x v="39"/>
    <x v="0"/>
    <x v="87"/>
    <x v="8"/>
    <x v="1"/>
  </r>
  <r>
    <x v="106"/>
    <x v="100"/>
    <x v="15"/>
    <x v="0"/>
    <x v="1"/>
    <x v="0"/>
    <x v="3"/>
    <x v="0"/>
    <x v="0"/>
    <x v="7"/>
    <x v="0"/>
    <x v="88"/>
    <x v="2"/>
    <x v="0"/>
  </r>
  <r>
    <x v="107"/>
    <x v="101"/>
    <x v="2"/>
    <x v="0"/>
    <x v="8"/>
    <x v="1"/>
    <x v="3"/>
    <x v="0"/>
    <x v="1"/>
    <x v="8"/>
    <x v="0"/>
    <x v="89"/>
    <x v="8"/>
    <x v="1"/>
  </r>
  <r>
    <x v="108"/>
    <x v="102"/>
    <x v="5"/>
    <x v="1"/>
    <x v="8"/>
    <x v="1"/>
    <x v="3"/>
    <x v="0"/>
    <x v="2"/>
    <x v="9"/>
    <x v="0"/>
    <x v="90"/>
    <x v="5"/>
    <x v="0"/>
  </r>
  <r>
    <x v="109"/>
    <x v="103"/>
    <x v="4"/>
    <x v="1"/>
    <x v="9"/>
    <x v="0"/>
    <x v="3"/>
    <x v="0"/>
    <x v="3"/>
    <x v="10"/>
    <x v="0"/>
    <x v="3"/>
    <x v="2"/>
    <x v="1"/>
  </r>
  <r>
    <x v="110"/>
    <x v="104"/>
    <x v="11"/>
    <x v="1"/>
    <x v="9"/>
    <x v="0"/>
    <x v="3"/>
    <x v="0"/>
    <x v="1"/>
    <x v="11"/>
    <x v="0"/>
    <x v="91"/>
    <x v="10"/>
    <x v="0"/>
  </r>
  <r>
    <x v="111"/>
    <x v="105"/>
    <x v="1"/>
    <x v="1"/>
    <x v="0"/>
    <x v="0"/>
    <x v="3"/>
    <x v="0"/>
    <x v="2"/>
    <x v="12"/>
    <x v="0"/>
    <x v="90"/>
    <x v="5"/>
    <x v="0"/>
  </r>
  <r>
    <x v="112"/>
    <x v="106"/>
    <x v="12"/>
    <x v="0"/>
    <x v="0"/>
    <x v="1"/>
    <x v="3"/>
    <x v="0"/>
    <x v="1"/>
    <x v="40"/>
    <x v="0"/>
    <x v="91"/>
    <x v="10"/>
    <x v="1"/>
  </r>
  <r>
    <x v="113"/>
    <x v="107"/>
    <x v="13"/>
    <x v="0"/>
    <x v="3"/>
    <x v="0"/>
    <x v="3"/>
    <x v="0"/>
    <x v="1"/>
    <x v="2"/>
    <x v="0"/>
    <x v="84"/>
    <x v="9"/>
    <x v="0"/>
  </r>
  <r>
    <x v="114"/>
    <x v="108"/>
    <x v="16"/>
    <x v="1"/>
    <x v="2"/>
    <x v="0"/>
    <x v="3"/>
    <x v="0"/>
    <x v="2"/>
    <x v="3"/>
    <x v="0"/>
    <x v="46"/>
    <x v="10"/>
    <x v="1"/>
  </r>
  <r>
    <x v="115"/>
    <x v="109"/>
    <x v="3"/>
    <x v="0"/>
    <x v="3"/>
    <x v="0"/>
    <x v="1"/>
    <x v="1"/>
    <x v="1"/>
    <x v="4"/>
    <x v="2"/>
    <x v="92"/>
    <x v="7"/>
    <x v="0"/>
  </r>
  <r>
    <x v="116"/>
    <x v="110"/>
    <x v="4"/>
    <x v="1"/>
    <x v="4"/>
    <x v="1"/>
    <x v="3"/>
    <x v="0"/>
    <x v="0"/>
    <x v="5"/>
    <x v="0"/>
    <x v="26"/>
    <x v="2"/>
    <x v="0"/>
  </r>
  <r>
    <x v="117"/>
    <x v="111"/>
    <x v="5"/>
    <x v="0"/>
    <x v="5"/>
    <x v="1"/>
    <x v="1"/>
    <x v="0"/>
    <x v="2"/>
    <x v="41"/>
    <x v="0"/>
    <x v="93"/>
    <x v="9"/>
    <x v="0"/>
  </r>
  <r>
    <x v="118"/>
    <x v="112"/>
    <x v="6"/>
    <x v="1"/>
    <x v="0"/>
    <x v="0"/>
    <x v="3"/>
    <x v="0"/>
    <x v="3"/>
    <x v="7"/>
    <x v="0"/>
    <x v="94"/>
    <x v="2"/>
    <x v="1"/>
  </r>
  <r>
    <x v="119"/>
    <x v="98"/>
    <x v="7"/>
    <x v="1"/>
    <x v="5"/>
    <x v="0"/>
    <x v="3"/>
    <x v="0"/>
    <x v="2"/>
    <x v="8"/>
    <x v="0"/>
    <x v="95"/>
    <x v="8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4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outline="1" compactData="0" outlineData="1" showDrill="1" multipleFieldFilters="0" chartFormat="2">
  <location ref="B3:D14" firstHeaderRow="1" firstDataRow="2" firstDataCol="1"/>
  <pivotFields count="14">
    <pivotField compact="0" numFmtId="58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114">
        <item x="20"/>
        <item x="14"/>
        <item x="15"/>
        <item x="16"/>
        <item x="17"/>
        <item x="18"/>
        <item x="19"/>
        <item x="71"/>
        <item x="7"/>
        <item x="3"/>
        <item x="32"/>
        <item x="26"/>
        <item x="27"/>
        <item x="21"/>
        <item x="22"/>
        <item x="23"/>
        <item x="24"/>
        <item x="25"/>
        <item x="28"/>
        <item x="11"/>
        <item x="0"/>
        <item x="29"/>
        <item x="30"/>
        <item x="31"/>
        <item x="70"/>
        <item x="5"/>
        <item x="13"/>
        <item x="4"/>
        <item x="1"/>
        <item x="69"/>
        <item x="44"/>
        <item x="38"/>
        <item x="43"/>
        <item x="12"/>
        <item x="8"/>
        <item x="33"/>
        <item x="34"/>
        <item x="35"/>
        <item x="36"/>
        <item x="51"/>
        <item x="52"/>
        <item x="53"/>
        <item x="54"/>
        <item x="55"/>
        <item x="6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6"/>
        <item x="97"/>
        <item x="100"/>
        <item x="101"/>
        <item x="102"/>
        <item x="103"/>
        <item x="104"/>
        <item x="105"/>
        <item x="106"/>
        <item x="107"/>
        <item x="108"/>
        <item x="72"/>
        <item x="95"/>
        <item x="94"/>
        <item x="93"/>
        <item x="92"/>
        <item x="49"/>
        <item x="46"/>
        <item x="47"/>
        <item x="45"/>
        <item x="48"/>
        <item x="50"/>
        <item x="111"/>
        <item x="112"/>
        <item x="10"/>
        <item x="110"/>
        <item x="109"/>
        <item x="98"/>
        <item x="99"/>
        <item x="2"/>
        <item x="9"/>
        <item x="40"/>
        <item x="42"/>
        <item x="41"/>
        <item x="37"/>
        <item x="39"/>
        <item t="default"/>
      </items>
    </pivotField>
    <pivotField compact="0" showAll="0">
      <items count="18">
        <item x="9"/>
        <item x="8"/>
        <item x="0"/>
        <item x="1"/>
        <item x="11"/>
        <item x="16"/>
        <item x="12"/>
        <item x="13"/>
        <item x="14"/>
        <item x="15"/>
        <item x="4"/>
        <item x="5"/>
        <item x="2"/>
        <item x="10"/>
        <item x="3"/>
        <item x="7"/>
        <item x="6"/>
        <item t="default"/>
      </items>
    </pivotField>
    <pivotField compact="0" showAll="0">
      <items count="3">
        <item x="1"/>
        <item x="0"/>
        <item t="default"/>
      </items>
    </pivotField>
    <pivotField axis="axisRow" compact="0" showAll="0">
      <items count="11">
        <item x="4"/>
        <item x="2"/>
        <item x="9"/>
        <item x="8"/>
        <item x="7"/>
        <item x="6"/>
        <item x="5"/>
        <item x="0"/>
        <item x="3"/>
        <item x="1"/>
        <item t="default"/>
      </items>
    </pivotField>
    <pivotField axis="axisCol" dataField="1" compact="0" showAll="0">
      <items count="3">
        <item x="1"/>
        <item x="0"/>
        <item t="default"/>
      </items>
    </pivotField>
    <pivotField compact="0" showAll="0">
      <items count="7">
        <item x="3"/>
        <item x="0"/>
        <item x="1"/>
        <item x="4"/>
        <item x="5"/>
        <item x="2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5">
        <item x="1"/>
        <item x="3"/>
        <item x="0"/>
        <item x="2"/>
        <item t="default"/>
      </items>
    </pivotField>
    <pivotField compact="0" numFmtId="58" showAll="0">
      <items count="43">
        <item x="18"/>
        <item x="19"/>
        <item x="32"/>
        <item x="6"/>
        <item x="20"/>
        <item x="13"/>
        <item x="33"/>
        <item x="26"/>
        <item x="35"/>
        <item x="31"/>
        <item x="2"/>
        <item x="22"/>
        <item x="27"/>
        <item x="41"/>
        <item x="34"/>
        <item x="1"/>
        <item x="3"/>
        <item x="11"/>
        <item x="40"/>
        <item x="21"/>
        <item x="28"/>
        <item x="9"/>
        <item x="12"/>
        <item x="23"/>
        <item x="36"/>
        <item x="15"/>
        <item x="8"/>
        <item x="39"/>
        <item x="17"/>
        <item x="24"/>
        <item x="37"/>
        <item x="5"/>
        <item x="16"/>
        <item x="7"/>
        <item x="25"/>
        <item x="10"/>
        <item x="14"/>
        <item x="4"/>
        <item x="29"/>
        <item x="0"/>
        <item x="38"/>
        <item x="30"/>
        <item t="default"/>
      </items>
    </pivotField>
    <pivotField compact="0" showAll="0">
      <items count="5">
        <item x="2"/>
        <item x="1"/>
        <item x="3"/>
        <item x="0"/>
        <item t="default"/>
      </items>
    </pivotField>
    <pivotField compact="0" showAll="0">
      <items count="97">
        <item x="80"/>
        <item x="74"/>
        <item x="67"/>
        <item x="84"/>
        <item x="23"/>
        <item x="93"/>
        <item x="68"/>
        <item x="81"/>
        <item x="52"/>
        <item x="46"/>
        <item x="24"/>
        <item x="39"/>
        <item x="91"/>
        <item x="71"/>
        <item x="56"/>
        <item x="85"/>
        <item x="34"/>
        <item x="82"/>
        <item x="40"/>
        <item x="86"/>
        <item x="79"/>
        <item x="53"/>
        <item x="25"/>
        <item x="70"/>
        <item x="29"/>
        <item x="17"/>
        <item x="90"/>
        <item x="43"/>
        <item x="69"/>
        <item x="72"/>
        <item x="12"/>
        <item x="6"/>
        <item x="54"/>
        <item x="95"/>
        <item x="77"/>
        <item x="51"/>
        <item x="27"/>
        <item x="42"/>
        <item x="30"/>
        <item x="89"/>
        <item x="87"/>
        <item x="63"/>
        <item x="41"/>
        <item x="13"/>
        <item x="64"/>
        <item x="76"/>
        <item x="2"/>
        <item x="49"/>
        <item x="31"/>
        <item x="26"/>
        <item x="94"/>
        <item x="59"/>
        <item x="14"/>
        <item x="62"/>
        <item x="11"/>
        <item x="88"/>
        <item x="58"/>
        <item x="3"/>
        <item x="1"/>
        <item x="48"/>
        <item x="28"/>
        <item x="73"/>
        <item x="75"/>
        <item x="65"/>
        <item x="78"/>
        <item x="36"/>
        <item x="9"/>
        <item x="61"/>
        <item x="20"/>
        <item x="55"/>
        <item x="57"/>
        <item x="60"/>
        <item x="92"/>
        <item x="19"/>
        <item x="45"/>
        <item x="47"/>
        <item x="22"/>
        <item x="50"/>
        <item x="8"/>
        <item x="83"/>
        <item x="35"/>
        <item x="33"/>
        <item x="21"/>
        <item x="16"/>
        <item x="5"/>
        <item x="7"/>
        <item x="10"/>
        <item x="18"/>
        <item x="44"/>
        <item x="66"/>
        <item x="32"/>
        <item x="37"/>
        <item x="15"/>
        <item x="38"/>
        <item x="4"/>
        <item x="0"/>
        <item t="default"/>
      </items>
    </pivotField>
    <pivotField compact="0" showAll="0">
      <items count="12">
        <item x="9"/>
        <item x="10"/>
        <item x="5"/>
        <item x="8"/>
        <item x="2"/>
        <item x="1"/>
        <item x="7"/>
        <item x="4"/>
        <item x="6"/>
        <item x="3"/>
        <item x="0"/>
        <item t="default"/>
      </items>
    </pivotField>
    <pivotField compact="0" showAll="0">
      <items count="4">
        <item x="1"/>
        <item x="2"/>
        <item x="0"/>
        <item t="default"/>
      </items>
    </pivotField>
  </pivotFields>
  <rowFields count="1">
    <field x="4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rowItems>
  <colFields count="1">
    <field x="5"/>
  </colFields>
  <colItems count="2">
    <i>
      <x/>
    </i>
    <i>
      <x v="1"/>
    </i>
  </colItems>
  <dataFields count="1">
    <dataField name="计数项:签约形式" fld="5" subtotal="count" baseField="0" baseItem="0"/>
  </dataFields>
  <formats count="1">
    <format dxfId="0">
      <pivotArea type="all" dataOnly="0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数据透视表1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outline="1" compactData="0" outlineData="1" showDrill="1" multipleFieldFilters="0">
  <location ref="B9:L12" firstHeaderRow="1" firstDataRow="2" firstDataCol="1"/>
  <pivotFields count="14">
    <pivotField compact="0" numFmtId="58" showAll="0">
      <items count="7">
        <item x="1"/>
        <item x="2"/>
        <item x="3"/>
        <item x="4"/>
        <item x="0"/>
        <item x="5"/>
        <item t="default"/>
      </items>
    </pivotField>
    <pivotField dataField="1" compact="0" showAll="0">
      <items count="1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compact="0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Row" compact="0" showAll="0">
      <items count="3">
        <item x="1"/>
        <item x="0"/>
        <item t="default"/>
      </items>
    </pivotField>
    <pivotField axis="axisCol" compact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compact="0" numFmtId="58" showAl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compact="0" showAl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t="default"/>
      </items>
    </pivotField>
    <pivotField compact="0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>
      <items count="4">
        <item x="0"/>
        <item x="1"/>
        <item x="2"/>
        <item t="default"/>
      </items>
    </pivotField>
  </pivotFields>
  <rowFields count="1">
    <field x="3"/>
  </rowFields>
  <rowItems count="2">
    <i>
      <x/>
    </i>
    <i>
      <x v="1"/>
    </i>
  </rowItems>
  <colFields count="1">
    <field x="4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dataFields count="1">
    <dataField name="计数项:员工编号" fld="1" subtotal="count" showDataAs="percentOfTotal" baseField="0" baseItem="0" numFmtId="10"/>
  </dataFields>
  <formats count="1">
    <format dxfId="9">
      <pivotArea type="all" dataOnly="0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数据透视表1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outline="1" compactData="0" outlineData="1" showDrill="1" multipleFieldFilters="0">
  <location ref="B15:D18" firstHeaderRow="1" firstDataRow="2" firstDataCol="1"/>
  <pivotFields count="14">
    <pivotField compact="0" numFmtId="58" showAll="0">
      <items count="7">
        <item x="1"/>
        <item x="2"/>
        <item x="3"/>
        <item x="4"/>
        <item x="0"/>
        <item x="5"/>
        <item t="default"/>
      </items>
    </pivotField>
    <pivotField dataField="1" compact="0" showAll="0">
      <items count="1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compact="0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Col" compact="0" showAll="0">
      <items count="3">
        <item x="1"/>
        <item x="0"/>
        <item t="default"/>
      </items>
    </pivotField>
    <pivotField compact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Row" compact="0" showAll="0">
      <items count="3">
        <item x="0"/>
        <item x="1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compact="0" numFmtId="58" showAl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compact="0" showAl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t="default"/>
      </items>
    </pivotField>
    <pivotField compact="0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>
      <items count="4">
        <item x="0"/>
        <item x="1"/>
        <item x="2"/>
        <item t="default"/>
      </items>
    </pivotField>
  </pivotFields>
  <rowFields count="1">
    <field x="5"/>
  </rowFields>
  <rowItems count="2">
    <i>
      <x/>
    </i>
    <i>
      <x v="1"/>
    </i>
  </rowItems>
  <colFields count="1">
    <field x="3"/>
  </colFields>
  <colItems count="2">
    <i>
      <x/>
    </i>
    <i>
      <x v="1"/>
    </i>
  </colItems>
  <dataFields count="1">
    <dataField name="计数项:员工编号" fld="1" subtotal="count" showDataAs="percentOfTotal" baseField="0" baseItem="0" numFmtId="10"/>
  </dataFields>
  <formats count="1">
    <format dxfId="10">
      <pivotArea type="all" dataOnly="0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5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outline="1" compactData="0" outlineData="1" showDrill="1" multipleFieldFilters="0" chartFormat="2">
  <location ref="C4:G27" firstHeaderRow="1" firstDataRow="2" firstDataCol="2"/>
  <pivotFields count="14">
    <pivotField axis="axisRow" compact="0" numFmtId="58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114">
        <item x="20"/>
        <item x="14"/>
        <item x="15"/>
        <item x="16"/>
        <item x="17"/>
        <item x="18"/>
        <item x="19"/>
        <item x="71"/>
        <item x="7"/>
        <item x="3"/>
        <item x="32"/>
        <item x="26"/>
        <item x="27"/>
        <item x="21"/>
        <item x="22"/>
        <item x="23"/>
        <item x="24"/>
        <item x="25"/>
        <item x="28"/>
        <item x="11"/>
        <item x="0"/>
        <item x="29"/>
        <item x="30"/>
        <item x="31"/>
        <item x="70"/>
        <item x="5"/>
        <item x="13"/>
        <item x="4"/>
        <item x="1"/>
        <item x="69"/>
        <item x="44"/>
        <item x="38"/>
        <item x="43"/>
        <item x="12"/>
        <item x="8"/>
        <item x="33"/>
        <item x="34"/>
        <item x="35"/>
        <item x="36"/>
        <item x="51"/>
        <item x="52"/>
        <item x="53"/>
        <item x="54"/>
        <item x="55"/>
        <item x="6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6"/>
        <item x="97"/>
        <item x="100"/>
        <item x="101"/>
        <item x="102"/>
        <item x="103"/>
        <item x="104"/>
        <item x="105"/>
        <item x="106"/>
        <item x="107"/>
        <item x="108"/>
        <item x="72"/>
        <item x="95"/>
        <item x="94"/>
        <item x="93"/>
        <item x="92"/>
        <item x="49"/>
        <item x="46"/>
        <item x="47"/>
        <item x="45"/>
        <item x="48"/>
        <item x="50"/>
        <item x="111"/>
        <item x="112"/>
        <item x="10"/>
        <item x="110"/>
        <item x="109"/>
        <item x="98"/>
        <item x="99"/>
        <item x="2"/>
        <item x="9"/>
        <item x="40"/>
        <item x="42"/>
        <item x="41"/>
        <item x="37"/>
        <item x="39"/>
        <item t="default"/>
      </items>
    </pivotField>
    <pivotField compact="0" showAll="0">
      <items count="18">
        <item x="9"/>
        <item x="8"/>
        <item x="0"/>
        <item x="1"/>
        <item x="11"/>
        <item x="16"/>
        <item x="12"/>
        <item x="13"/>
        <item x="14"/>
        <item x="15"/>
        <item x="4"/>
        <item x="5"/>
        <item x="2"/>
        <item x="10"/>
        <item x="3"/>
        <item x="7"/>
        <item x="6"/>
        <item t="default"/>
      </items>
    </pivotField>
    <pivotField compact="0" showAll="0">
      <items count="3">
        <item x="1"/>
        <item x="0"/>
        <item t="default"/>
      </items>
    </pivotField>
    <pivotField axis="axisRow" compact="0" showAll="0">
      <items count="11">
        <item x="4"/>
        <item x="2"/>
        <item x="9"/>
        <item x="8"/>
        <item x="7"/>
        <item x="6"/>
        <item x="5"/>
        <item x="0"/>
        <item x="3"/>
        <item x="1"/>
        <item t="default"/>
      </items>
    </pivotField>
    <pivotField compact="0" showAll="0">
      <items count="3">
        <item x="1"/>
        <item x="0"/>
        <item t="default"/>
      </items>
    </pivotField>
    <pivotField compact="0" showAll="0">
      <items count="7">
        <item x="3"/>
        <item x="0"/>
        <item x="1"/>
        <item x="4"/>
        <item x="5"/>
        <item x="2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5">
        <item x="1"/>
        <item x="3"/>
        <item x="0"/>
        <item x="2"/>
        <item t="default"/>
      </items>
    </pivotField>
    <pivotField compact="0" numFmtId="58" showAll="0">
      <items count="43">
        <item x="18"/>
        <item x="19"/>
        <item x="32"/>
        <item x="6"/>
        <item x="20"/>
        <item x="13"/>
        <item x="33"/>
        <item x="26"/>
        <item x="35"/>
        <item x="31"/>
        <item x="2"/>
        <item x="22"/>
        <item x="27"/>
        <item x="41"/>
        <item x="34"/>
        <item x="1"/>
        <item x="3"/>
        <item x="11"/>
        <item x="40"/>
        <item x="21"/>
        <item x="28"/>
        <item x="9"/>
        <item x="12"/>
        <item x="23"/>
        <item x="36"/>
        <item x="15"/>
        <item x="8"/>
        <item x="39"/>
        <item x="17"/>
        <item x="24"/>
        <item x="37"/>
        <item x="5"/>
        <item x="16"/>
        <item x="7"/>
        <item x="25"/>
        <item x="10"/>
        <item x="14"/>
        <item x="4"/>
        <item x="29"/>
        <item x="0"/>
        <item x="38"/>
        <item x="30"/>
        <item t="default"/>
      </items>
    </pivotField>
    <pivotField compact="0" showAll="0">
      <items count="5">
        <item x="2"/>
        <item x="1"/>
        <item x="3"/>
        <item x="0"/>
        <item t="default"/>
      </items>
    </pivotField>
    <pivotField compact="0" showAll="0">
      <items count="97">
        <item x="80"/>
        <item x="74"/>
        <item x="67"/>
        <item x="84"/>
        <item x="23"/>
        <item x="93"/>
        <item x="68"/>
        <item x="81"/>
        <item x="52"/>
        <item x="46"/>
        <item x="24"/>
        <item x="39"/>
        <item x="91"/>
        <item x="71"/>
        <item x="56"/>
        <item x="85"/>
        <item x="34"/>
        <item x="82"/>
        <item x="40"/>
        <item x="86"/>
        <item x="79"/>
        <item x="53"/>
        <item x="25"/>
        <item x="70"/>
        <item x="29"/>
        <item x="17"/>
        <item x="90"/>
        <item x="43"/>
        <item x="69"/>
        <item x="72"/>
        <item x="12"/>
        <item x="6"/>
        <item x="54"/>
        <item x="95"/>
        <item x="77"/>
        <item x="51"/>
        <item x="27"/>
        <item x="42"/>
        <item x="30"/>
        <item x="89"/>
        <item x="87"/>
        <item x="63"/>
        <item x="41"/>
        <item x="13"/>
        <item x="64"/>
        <item x="76"/>
        <item x="2"/>
        <item x="49"/>
        <item x="31"/>
        <item x="26"/>
        <item x="94"/>
        <item x="59"/>
        <item x="14"/>
        <item x="62"/>
        <item x="11"/>
        <item x="88"/>
        <item x="58"/>
        <item x="3"/>
        <item x="1"/>
        <item x="48"/>
        <item x="28"/>
        <item x="73"/>
        <item x="75"/>
        <item x="65"/>
        <item x="78"/>
        <item x="36"/>
        <item x="9"/>
        <item x="61"/>
        <item x="20"/>
        <item x="55"/>
        <item x="57"/>
        <item x="60"/>
        <item x="92"/>
        <item x="19"/>
        <item x="45"/>
        <item x="47"/>
        <item x="22"/>
        <item x="50"/>
        <item x="8"/>
        <item x="83"/>
        <item x="35"/>
        <item x="33"/>
        <item x="21"/>
        <item x="16"/>
        <item x="5"/>
        <item x="7"/>
        <item x="10"/>
        <item x="18"/>
        <item x="44"/>
        <item x="66"/>
        <item x="32"/>
        <item x="37"/>
        <item x="15"/>
        <item x="38"/>
        <item x="4"/>
        <item x="0"/>
        <item t="default"/>
      </items>
    </pivotField>
    <pivotField compact="0" showAll="0">
      <items count="12">
        <item x="9"/>
        <item x="10"/>
        <item x="5"/>
        <item x="8"/>
        <item x="2"/>
        <item x="1"/>
        <item x="7"/>
        <item x="4"/>
        <item x="6"/>
        <item x="3"/>
        <item x="0"/>
        <item t="default"/>
      </items>
    </pivotField>
    <pivotField axis="axisCol" dataField="1" compact="0" showAll="0">
      <items count="4">
        <item x="1"/>
        <item x="2"/>
        <item x="0"/>
        <item t="default"/>
      </items>
    </pivotField>
  </pivotFields>
  <rowFields count="2">
    <field x="0"/>
    <field x="4"/>
  </rowFields>
  <rowItems count="22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</rowItems>
  <colFields count="1">
    <field x="13"/>
  </colFields>
  <colItems count="3">
    <i>
      <x/>
    </i>
    <i>
      <x v="1"/>
    </i>
    <i>
      <x v="2"/>
    </i>
  </colItems>
  <dataFields count="1">
    <dataField name="计数项:人员表现" fld="13" subtotal="count" showDataAs="percentOfCol" baseField="0" baseItem="0" numFmtId="10"/>
  </dataFields>
  <formats count="1">
    <format dxfId="1">
      <pivotArea type="all" dataOnly="0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数据透视表6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outline="1" compactData="0" outlineData="1" showDrill="1" multipleFieldFilters="0" chartFormat="2">
  <location ref="B3:E19" firstHeaderRow="1" firstDataRow="2" firstDataCol="2"/>
  <pivotFields count="14">
    <pivotField compact="0" numFmtId="58" showAll="0">
      <items count="7">
        <item x="0"/>
        <item x="5"/>
        <item x="2"/>
        <item x="3"/>
        <item x="4"/>
        <item x="1"/>
        <item t="default"/>
      </items>
    </pivotField>
    <pivotField compact="0" showAll="0">
      <items count="114">
        <item x="20"/>
        <item x="14"/>
        <item x="15"/>
        <item x="16"/>
        <item x="17"/>
        <item x="18"/>
        <item x="19"/>
        <item x="71"/>
        <item x="7"/>
        <item x="3"/>
        <item x="32"/>
        <item x="26"/>
        <item x="27"/>
        <item x="21"/>
        <item x="22"/>
        <item x="23"/>
        <item x="24"/>
        <item x="25"/>
        <item x="28"/>
        <item x="11"/>
        <item x="0"/>
        <item x="29"/>
        <item x="30"/>
        <item x="31"/>
        <item x="70"/>
        <item x="5"/>
        <item x="13"/>
        <item x="4"/>
        <item x="1"/>
        <item x="69"/>
        <item x="44"/>
        <item x="38"/>
        <item x="43"/>
        <item x="12"/>
        <item x="8"/>
        <item x="33"/>
        <item x="34"/>
        <item x="35"/>
        <item x="36"/>
        <item x="51"/>
        <item x="52"/>
        <item x="53"/>
        <item x="54"/>
        <item x="55"/>
        <item x="6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6"/>
        <item x="97"/>
        <item x="100"/>
        <item x="101"/>
        <item x="102"/>
        <item x="103"/>
        <item x="104"/>
        <item x="105"/>
        <item x="106"/>
        <item x="107"/>
        <item x="108"/>
        <item x="72"/>
        <item x="95"/>
        <item x="94"/>
        <item x="93"/>
        <item x="92"/>
        <item x="49"/>
        <item x="46"/>
        <item x="47"/>
        <item x="45"/>
        <item x="48"/>
        <item x="50"/>
        <item x="111"/>
        <item x="112"/>
        <item x="10"/>
        <item x="110"/>
        <item x="109"/>
        <item x="98"/>
        <item x="99"/>
        <item x="2"/>
        <item x="9"/>
        <item x="40"/>
        <item x="42"/>
        <item x="41"/>
        <item x="37"/>
        <item x="39"/>
        <item t="default"/>
      </items>
    </pivotField>
    <pivotField compact="0" showAll="0">
      <items count="18">
        <item x="9"/>
        <item x="8"/>
        <item x="0"/>
        <item x="1"/>
        <item x="11"/>
        <item x="16"/>
        <item x="12"/>
        <item x="13"/>
        <item x="14"/>
        <item x="15"/>
        <item x="4"/>
        <item x="5"/>
        <item x="2"/>
        <item x="10"/>
        <item x="3"/>
        <item x="7"/>
        <item x="6"/>
        <item t="default"/>
      </items>
    </pivotField>
    <pivotField compact="0" showAll="0">
      <items count="3">
        <item x="1"/>
        <item x="0"/>
        <item t="default"/>
      </items>
    </pivotField>
    <pivotField compact="0" showAll="0">
      <items count="11">
        <item x="4"/>
        <item x="2"/>
        <item x="9"/>
        <item x="8"/>
        <item x="7"/>
        <item x="6"/>
        <item x="5"/>
        <item x="0"/>
        <item x="3"/>
        <item x="1"/>
        <item t="default"/>
      </items>
    </pivotField>
    <pivotField axis="axisCol" dataField="1" compact="0" showAll="0">
      <items count="3">
        <item x="1"/>
        <item x="0"/>
        <item t="default"/>
      </items>
    </pivotField>
    <pivotField compact="0" showAll="0">
      <items count="7">
        <item x="3"/>
        <item x="0"/>
        <item x="1"/>
        <item x="4"/>
        <item x="5"/>
        <item x="2"/>
        <item t="default"/>
      </items>
    </pivotField>
    <pivotField compact="0" showAll="0">
      <items count="3">
        <item x="0"/>
        <item x="1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numFmtId="58" showAll="0">
      <items count="43">
        <item x="18"/>
        <item x="19"/>
        <item x="32"/>
        <item x="6"/>
        <item x="20"/>
        <item x="13"/>
        <item x="33"/>
        <item x="26"/>
        <item x="35"/>
        <item x="31"/>
        <item x="2"/>
        <item x="22"/>
        <item x="27"/>
        <item x="41"/>
        <item x="34"/>
        <item x="1"/>
        <item x="3"/>
        <item x="11"/>
        <item x="40"/>
        <item x="21"/>
        <item x="28"/>
        <item x="9"/>
        <item x="12"/>
        <item x="23"/>
        <item x="36"/>
        <item x="15"/>
        <item x="8"/>
        <item x="39"/>
        <item x="17"/>
        <item x="24"/>
        <item x="37"/>
        <item x="5"/>
        <item x="16"/>
        <item x="7"/>
        <item x="25"/>
        <item x="10"/>
        <item x="14"/>
        <item x="4"/>
        <item x="29"/>
        <item x="0"/>
        <item x="38"/>
        <item x="30"/>
        <item t="default"/>
      </items>
    </pivotField>
    <pivotField compact="0" showAll="0">
      <items count="5">
        <item x="2"/>
        <item x="1"/>
        <item x="3"/>
        <item x="0"/>
        <item t="default"/>
      </items>
    </pivotField>
    <pivotField compact="0" showAll="0">
      <items count="97">
        <item x="80"/>
        <item x="74"/>
        <item x="67"/>
        <item x="84"/>
        <item x="23"/>
        <item x="93"/>
        <item x="68"/>
        <item x="81"/>
        <item x="52"/>
        <item x="46"/>
        <item x="24"/>
        <item x="39"/>
        <item x="91"/>
        <item x="71"/>
        <item x="56"/>
        <item x="85"/>
        <item x="34"/>
        <item x="82"/>
        <item x="40"/>
        <item x="86"/>
        <item x="79"/>
        <item x="53"/>
        <item x="25"/>
        <item x="70"/>
        <item x="29"/>
        <item x="17"/>
        <item x="90"/>
        <item x="43"/>
        <item x="69"/>
        <item x="72"/>
        <item x="12"/>
        <item x="6"/>
        <item x="54"/>
        <item x="95"/>
        <item x="77"/>
        <item x="51"/>
        <item x="27"/>
        <item x="42"/>
        <item x="30"/>
        <item x="89"/>
        <item x="87"/>
        <item x="63"/>
        <item x="41"/>
        <item x="13"/>
        <item x="64"/>
        <item x="76"/>
        <item x="2"/>
        <item x="49"/>
        <item x="31"/>
        <item x="26"/>
        <item x="94"/>
        <item x="59"/>
        <item x="14"/>
        <item x="62"/>
        <item x="11"/>
        <item x="88"/>
        <item x="58"/>
        <item x="3"/>
        <item x="1"/>
        <item x="48"/>
        <item x="28"/>
        <item x="73"/>
        <item x="75"/>
        <item x="65"/>
        <item x="78"/>
        <item x="36"/>
        <item x="9"/>
        <item x="61"/>
        <item x="20"/>
        <item x="55"/>
        <item x="57"/>
        <item x="60"/>
        <item x="92"/>
        <item x="19"/>
        <item x="45"/>
        <item x="47"/>
        <item x="22"/>
        <item x="50"/>
        <item x="8"/>
        <item x="83"/>
        <item x="35"/>
        <item x="33"/>
        <item x="21"/>
        <item x="16"/>
        <item x="5"/>
        <item x="7"/>
        <item x="10"/>
        <item x="18"/>
        <item x="44"/>
        <item x="66"/>
        <item x="32"/>
        <item x="37"/>
        <item x="15"/>
        <item x="38"/>
        <item x="4"/>
        <item x="0"/>
        <item t="default"/>
      </items>
    </pivotField>
    <pivotField compact="0" showAll="0">
      <items count="12">
        <item x="9"/>
        <item x="10"/>
        <item x="5"/>
        <item x="8"/>
        <item x="2"/>
        <item x="1"/>
        <item x="7"/>
        <item x="4"/>
        <item x="6"/>
        <item x="3"/>
        <item x="0"/>
        <item t="default"/>
      </items>
    </pivotField>
    <pivotField axis="axisRow" compact="0" showAll="0">
      <items count="4">
        <item x="1"/>
        <item x="2"/>
        <item x="0"/>
        <item t="default"/>
      </items>
    </pivotField>
  </pivotFields>
  <rowFields count="2">
    <field x="8"/>
    <field x="13"/>
  </rowFields>
  <rowItems count="15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2"/>
    </i>
    <i>
      <x v="3"/>
    </i>
    <i r="1">
      <x/>
    </i>
    <i r="1">
      <x v="1"/>
    </i>
    <i r="1">
      <x v="2"/>
    </i>
  </rowItems>
  <colFields count="1">
    <field x="5"/>
  </colFields>
  <colItems count="2">
    <i>
      <x/>
    </i>
    <i>
      <x v="1"/>
    </i>
  </colItems>
  <dataFields count="1">
    <dataField name="计数项:签约形式" fld="5" subtotal="count" baseField="0" baseItem="0"/>
  </dataFields>
  <formats count="1">
    <format dxfId="2">
      <pivotArea type="all" dataOnly="0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数据透视表7" cacheId="0" dataPosition="1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outline="1" compactData="0" outlineData="1" showDrill="1" multipleFieldFilters="0" chartFormat="2">
  <location ref="C4:K8" firstHeaderRow="1" firstDataRow="3" firstDataCol="1"/>
  <pivotFields count="14">
    <pivotField axis="axisRow" compact="0" numFmtId="58" showAll="0">
      <items count="7">
        <item x="1"/>
        <item x="2"/>
        <item x="3"/>
        <item x="4"/>
        <item x="0"/>
        <item x="5"/>
        <item t="default"/>
      </items>
    </pivotField>
    <pivotField compact="0" showAll="0">
      <items count="114">
        <item x="20"/>
        <item x="14"/>
        <item x="15"/>
        <item x="16"/>
        <item x="17"/>
        <item x="18"/>
        <item x="19"/>
        <item x="71"/>
        <item x="7"/>
        <item x="3"/>
        <item x="32"/>
        <item x="26"/>
        <item x="27"/>
        <item x="21"/>
        <item x="22"/>
        <item x="23"/>
        <item x="24"/>
        <item x="25"/>
        <item x="28"/>
        <item x="11"/>
        <item x="0"/>
        <item x="29"/>
        <item x="30"/>
        <item x="31"/>
        <item x="70"/>
        <item x="5"/>
        <item x="13"/>
        <item x="4"/>
        <item x="1"/>
        <item x="69"/>
        <item x="44"/>
        <item x="38"/>
        <item x="43"/>
        <item x="12"/>
        <item x="8"/>
        <item x="33"/>
        <item x="34"/>
        <item x="35"/>
        <item x="36"/>
        <item x="51"/>
        <item x="52"/>
        <item x="53"/>
        <item x="54"/>
        <item x="55"/>
        <item x="6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6"/>
        <item x="97"/>
        <item x="100"/>
        <item x="101"/>
        <item x="102"/>
        <item x="103"/>
        <item x="104"/>
        <item x="105"/>
        <item x="106"/>
        <item x="107"/>
        <item x="108"/>
        <item x="72"/>
        <item x="95"/>
        <item x="94"/>
        <item x="93"/>
        <item x="92"/>
        <item x="49"/>
        <item x="46"/>
        <item x="47"/>
        <item x="45"/>
        <item x="48"/>
        <item x="50"/>
        <item x="111"/>
        <item x="112"/>
        <item x="10"/>
        <item x="110"/>
        <item x="109"/>
        <item x="98"/>
        <item x="99"/>
        <item x="2"/>
        <item x="9"/>
        <item x="40"/>
        <item x="42"/>
        <item x="41"/>
        <item x="37"/>
        <item x="39"/>
        <item t="default"/>
      </items>
    </pivotField>
    <pivotField compact="0" showAll="0">
      <items count="18">
        <item x="9"/>
        <item x="8"/>
        <item x="0"/>
        <item x="1"/>
        <item x="11"/>
        <item x="16"/>
        <item x="12"/>
        <item x="13"/>
        <item x="14"/>
        <item x="15"/>
        <item x="4"/>
        <item x="5"/>
        <item x="2"/>
        <item x="10"/>
        <item x="3"/>
        <item x="7"/>
        <item x="6"/>
        <item t="default"/>
      </items>
    </pivotField>
    <pivotField compact="0" showAll="0">
      <items count="3">
        <item x="1"/>
        <item x="0"/>
        <item t="default"/>
      </items>
    </pivotField>
    <pivotField compact="0" showAll="0">
      <items count="11">
        <item x="4"/>
        <item x="2"/>
        <item x="9"/>
        <item x="8"/>
        <item x="7"/>
        <item x="6"/>
        <item x="5"/>
        <item x="0"/>
        <item x="3"/>
        <item x="1"/>
        <item t="default"/>
      </items>
    </pivotField>
    <pivotField compact="0" showAll="0">
      <items count="3">
        <item x="1"/>
        <item x="0"/>
        <item t="default"/>
      </items>
    </pivotField>
    <pivotField compact="0" showAll="0">
      <items count="7">
        <item x="3"/>
        <item x="0"/>
        <item x="1"/>
        <item x="4"/>
        <item x="5"/>
        <item x="2"/>
        <item t="default"/>
      </items>
    </pivotField>
    <pivotField compact="0" showAll="0">
      <items count="3">
        <item x="0"/>
        <item x="1"/>
        <item t="default"/>
      </items>
    </pivotField>
    <pivotField dataField="1" compact="0" showAll="0">
      <items count="5">
        <item x="1"/>
        <item x="3"/>
        <item x="0"/>
        <item x="2"/>
        <item t="default"/>
      </items>
    </pivotField>
    <pivotField compact="0" numFmtId="58" showAll="0">
      <items count="43">
        <item x="18"/>
        <item x="19"/>
        <item x="32"/>
        <item x="6"/>
        <item x="20"/>
        <item x="13"/>
        <item x="33"/>
        <item x="26"/>
        <item x="35"/>
        <item x="31"/>
        <item x="2"/>
        <item x="22"/>
        <item x="27"/>
        <item x="41"/>
        <item x="34"/>
        <item x="1"/>
        <item x="3"/>
        <item x="11"/>
        <item x="40"/>
        <item x="21"/>
        <item x="28"/>
        <item x="9"/>
        <item x="12"/>
        <item x="23"/>
        <item x="36"/>
        <item x="15"/>
        <item x="8"/>
        <item x="39"/>
        <item x="17"/>
        <item x="24"/>
        <item x="37"/>
        <item x="5"/>
        <item x="16"/>
        <item x="7"/>
        <item x="25"/>
        <item x="10"/>
        <item x="14"/>
        <item x="4"/>
        <item x="29"/>
        <item x="0"/>
        <item x="38"/>
        <item x="30"/>
        <item t="default"/>
      </items>
    </pivotField>
    <pivotField axis="axisCol" dataField="1" compact="0" showAll="0">
      <items count="5">
        <item x="2"/>
        <item x="1"/>
        <item x="3"/>
        <item x="0"/>
        <item t="default"/>
      </items>
    </pivotField>
    <pivotField compact="0" showAll="0">
      <items count="97">
        <item x="80"/>
        <item x="74"/>
        <item x="67"/>
        <item x="84"/>
        <item x="23"/>
        <item x="93"/>
        <item x="68"/>
        <item x="81"/>
        <item x="52"/>
        <item x="46"/>
        <item x="24"/>
        <item x="39"/>
        <item x="91"/>
        <item x="71"/>
        <item x="56"/>
        <item x="85"/>
        <item x="34"/>
        <item x="82"/>
        <item x="40"/>
        <item x="86"/>
        <item x="79"/>
        <item x="53"/>
        <item x="25"/>
        <item x="70"/>
        <item x="29"/>
        <item x="17"/>
        <item x="90"/>
        <item x="43"/>
        <item x="69"/>
        <item x="72"/>
        <item x="12"/>
        <item x="6"/>
        <item x="54"/>
        <item x="95"/>
        <item x="77"/>
        <item x="51"/>
        <item x="27"/>
        <item x="42"/>
        <item x="30"/>
        <item x="89"/>
        <item x="87"/>
        <item x="63"/>
        <item x="41"/>
        <item x="13"/>
        <item x="64"/>
        <item x="76"/>
        <item x="2"/>
        <item x="49"/>
        <item x="31"/>
        <item x="26"/>
        <item x="94"/>
        <item x="59"/>
        <item x="14"/>
        <item x="62"/>
        <item x="11"/>
        <item x="88"/>
        <item x="58"/>
        <item x="3"/>
        <item x="1"/>
        <item x="48"/>
        <item x="28"/>
        <item x="73"/>
        <item x="75"/>
        <item x="65"/>
        <item x="78"/>
        <item x="36"/>
        <item x="9"/>
        <item x="61"/>
        <item x="20"/>
        <item x="55"/>
        <item x="57"/>
        <item x="60"/>
        <item x="92"/>
        <item x="19"/>
        <item x="45"/>
        <item x="47"/>
        <item x="22"/>
        <item x="50"/>
        <item x="8"/>
        <item x="83"/>
        <item x="35"/>
        <item x="33"/>
        <item x="21"/>
        <item x="16"/>
        <item x="5"/>
        <item x="7"/>
        <item x="10"/>
        <item x="18"/>
        <item x="44"/>
        <item x="66"/>
        <item x="32"/>
        <item x="37"/>
        <item x="15"/>
        <item x="38"/>
        <item x="4"/>
        <item x="0"/>
        <item t="default"/>
      </items>
    </pivotField>
    <pivotField compact="0" showAll="0">
      <items count="12">
        <item x="9"/>
        <item x="10"/>
        <item x="5"/>
        <item x="8"/>
        <item x="2"/>
        <item x="1"/>
        <item x="7"/>
        <item x="4"/>
        <item x="6"/>
        <item x="3"/>
        <item x="0"/>
        <item t="default"/>
      </items>
    </pivotField>
    <pivotField compact="0" showAll="0">
      <items count="4">
        <item x="1"/>
        <item x="2"/>
        <item x="0"/>
        <item t="default"/>
      </items>
    </pivotField>
  </pivotFields>
  <rowFields count="1">
    <field x="0"/>
  </rowFields>
  <rowItems count="2">
    <i>
      <x/>
    </i>
    <i>
      <x v="1"/>
    </i>
  </rowItems>
  <colFields count="2">
    <field x="10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计数项:离职原因" fld="10" subtotal="count" showDataAs="percentOfTotal" baseField="0" baseItem="0" numFmtId="10"/>
    <dataField name="计数项:所在区域" fld="8" subtotal="count" baseField="0" baseItem="0"/>
  </dataFields>
  <formats count="1">
    <format dxfId="3">
      <pivotArea type="all" dataOnly="0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数据透视表8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outline="1" compactData="0" outlineData="1" showDrill="1" multipleFieldFilters="0" chartFormat="2">
  <location ref="B4:E34" firstHeaderRow="1" firstDataRow="2" firstDataCol="2"/>
  <pivotFields count="14">
    <pivotField compact="0" numFmtId="58" showAll="0">
      <items count="7">
        <item x="0"/>
        <item x="5"/>
        <item x="2"/>
        <item x="3"/>
        <item x="4"/>
        <item x="1"/>
        <item t="default"/>
      </items>
    </pivotField>
    <pivotField compact="0" showAll="0">
      <items count="114">
        <item x="20"/>
        <item x="14"/>
        <item x="15"/>
        <item x="16"/>
        <item x="17"/>
        <item x="18"/>
        <item x="19"/>
        <item x="71"/>
        <item x="7"/>
        <item x="3"/>
        <item x="32"/>
        <item x="26"/>
        <item x="27"/>
        <item x="21"/>
        <item x="22"/>
        <item x="23"/>
        <item x="24"/>
        <item x="25"/>
        <item x="28"/>
        <item x="11"/>
        <item x="0"/>
        <item x="29"/>
        <item x="30"/>
        <item x="31"/>
        <item x="70"/>
        <item x="5"/>
        <item x="13"/>
        <item x="4"/>
        <item x="1"/>
        <item x="69"/>
        <item x="44"/>
        <item x="38"/>
        <item x="43"/>
        <item x="12"/>
        <item x="8"/>
        <item x="33"/>
        <item x="34"/>
        <item x="35"/>
        <item x="36"/>
        <item x="51"/>
        <item x="52"/>
        <item x="53"/>
        <item x="54"/>
        <item x="55"/>
        <item x="6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6"/>
        <item x="97"/>
        <item x="100"/>
        <item x="101"/>
        <item x="102"/>
        <item x="103"/>
        <item x="104"/>
        <item x="105"/>
        <item x="106"/>
        <item x="107"/>
        <item x="108"/>
        <item x="72"/>
        <item x="95"/>
        <item x="94"/>
        <item x="93"/>
        <item x="92"/>
        <item x="49"/>
        <item x="46"/>
        <item x="47"/>
        <item x="45"/>
        <item x="48"/>
        <item x="50"/>
        <item x="111"/>
        <item x="112"/>
        <item x="10"/>
        <item x="110"/>
        <item x="109"/>
        <item x="98"/>
        <item x="99"/>
        <item x="2"/>
        <item x="9"/>
        <item x="40"/>
        <item x="42"/>
        <item x="41"/>
        <item x="37"/>
        <item x="39"/>
        <item t="default"/>
      </items>
    </pivotField>
    <pivotField compact="0" showAll="0">
      <items count="18">
        <item x="9"/>
        <item x="8"/>
        <item x="0"/>
        <item x="1"/>
        <item x="11"/>
        <item x="16"/>
        <item x="12"/>
        <item x="13"/>
        <item x="14"/>
        <item x="15"/>
        <item x="4"/>
        <item x="5"/>
        <item x="2"/>
        <item x="10"/>
        <item x="3"/>
        <item x="7"/>
        <item x="6"/>
        <item t="default"/>
      </items>
    </pivotField>
    <pivotField axis="axisRow" compact="0" showAll="0">
      <items count="3">
        <item x="1"/>
        <item x="0"/>
        <item t="default"/>
      </items>
    </pivotField>
    <pivotField axis="axisRow" compact="0" showAll="0">
      <items count="11">
        <item x="4"/>
        <item x="2"/>
        <item x="9"/>
        <item x="8"/>
        <item x="7"/>
        <item x="6"/>
        <item x="5"/>
        <item x="0"/>
        <item x="3"/>
        <item x="1"/>
        <item t="default"/>
      </items>
    </pivotField>
    <pivotField axis="axisCol" compact="0" showAll="0">
      <items count="3">
        <item x="1"/>
        <item x="0"/>
        <item t="default"/>
      </items>
    </pivotField>
    <pivotField compact="0" showAll="0">
      <items count="7">
        <item x="3"/>
        <item x="0"/>
        <item x="1"/>
        <item x="4"/>
        <item x="5"/>
        <item x="2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5">
        <item x="1"/>
        <item x="3"/>
        <item x="0"/>
        <item x="2"/>
        <item t="default"/>
      </items>
    </pivotField>
    <pivotField compact="0" numFmtId="58" showAll="0">
      <items count="43">
        <item x="18"/>
        <item x="19"/>
        <item x="32"/>
        <item x="6"/>
        <item x="20"/>
        <item x="13"/>
        <item x="33"/>
        <item x="26"/>
        <item x="35"/>
        <item x="31"/>
        <item x="2"/>
        <item x="22"/>
        <item x="27"/>
        <item x="41"/>
        <item x="34"/>
        <item x="1"/>
        <item x="3"/>
        <item x="11"/>
        <item x="40"/>
        <item x="21"/>
        <item x="28"/>
        <item x="9"/>
        <item x="12"/>
        <item x="23"/>
        <item x="36"/>
        <item x="15"/>
        <item x="8"/>
        <item x="39"/>
        <item x="17"/>
        <item x="24"/>
        <item x="37"/>
        <item x="5"/>
        <item x="16"/>
        <item x="7"/>
        <item x="25"/>
        <item x="10"/>
        <item x="14"/>
        <item x="4"/>
        <item x="29"/>
        <item x="0"/>
        <item x="38"/>
        <item x="30"/>
        <item t="default"/>
      </items>
    </pivotField>
    <pivotField compact="0" showAll="0">
      <items count="5">
        <item x="2"/>
        <item x="1"/>
        <item x="3"/>
        <item x="0"/>
        <item t="default"/>
      </items>
    </pivotField>
    <pivotField compact="0" showAll="0">
      <items count="97">
        <item x="80"/>
        <item x="74"/>
        <item x="67"/>
        <item x="84"/>
        <item x="23"/>
        <item x="93"/>
        <item x="68"/>
        <item x="81"/>
        <item x="52"/>
        <item x="46"/>
        <item x="24"/>
        <item x="39"/>
        <item x="91"/>
        <item x="71"/>
        <item x="56"/>
        <item x="85"/>
        <item x="34"/>
        <item x="82"/>
        <item x="40"/>
        <item x="86"/>
        <item x="79"/>
        <item x="53"/>
        <item x="25"/>
        <item x="70"/>
        <item x="29"/>
        <item x="17"/>
        <item x="90"/>
        <item x="43"/>
        <item x="69"/>
        <item x="72"/>
        <item x="12"/>
        <item x="6"/>
        <item x="54"/>
        <item x="95"/>
        <item x="77"/>
        <item x="51"/>
        <item x="27"/>
        <item x="42"/>
        <item x="30"/>
        <item x="89"/>
        <item x="87"/>
        <item x="63"/>
        <item x="41"/>
        <item x="13"/>
        <item x="64"/>
        <item x="76"/>
        <item x="2"/>
        <item x="49"/>
        <item x="31"/>
        <item x="26"/>
        <item x="94"/>
        <item x="59"/>
        <item x="14"/>
        <item x="62"/>
        <item x="11"/>
        <item x="88"/>
        <item x="58"/>
        <item x="3"/>
        <item x="1"/>
        <item x="48"/>
        <item x="28"/>
        <item x="73"/>
        <item x="75"/>
        <item x="65"/>
        <item x="78"/>
        <item x="36"/>
        <item x="9"/>
        <item x="61"/>
        <item x="20"/>
        <item x="55"/>
        <item x="57"/>
        <item x="60"/>
        <item x="92"/>
        <item x="19"/>
        <item x="45"/>
        <item x="47"/>
        <item x="22"/>
        <item x="50"/>
        <item x="8"/>
        <item x="83"/>
        <item x="35"/>
        <item x="33"/>
        <item x="21"/>
        <item x="16"/>
        <item x="5"/>
        <item x="7"/>
        <item x="10"/>
        <item x="18"/>
        <item x="44"/>
        <item x="66"/>
        <item x="32"/>
        <item x="37"/>
        <item x="15"/>
        <item x="38"/>
        <item x="4"/>
        <item x="0"/>
        <item t="default"/>
      </items>
    </pivotField>
    <pivotField dataField="1" compact="0" showAll="0">
      <items count="12">
        <item x="9"/>
        <item x="10"/>
        <item x="5"/>
        <item x="8"/>
        <item x="2"/>
        <item x="1"/>
        <item x="7"/>
        <item x="4"/>
        <item x="6"/>
        <item x="3"/>
        <item x="0"/>
        <item t="default"/>
      </items>
    </pivotField>
    <pivotField compact="0" showAll="0">
      <items count="4">
        <item x="1"/>
        <item x="2"/>
        <item x="0"/>
        <item t="default"/>
      </items>
    </pivotField>
  </pivotFields>
  <rowFields count="2">
    <field x="4"/>
    <field x="3"/>
  </rowFields>
  <rowItems count="29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7"/>
    </i>
    <i r="1">
      <x/>
    </i>
    <i r="1">
      <x v="1"/>
    </i>
    <i>
      <x v="8"/>
    </i>
    <i r="1">
      <x/>
    </i>
    <i r="1">
      <x v="1"/>
    </i>
    <i>
      <x v="9"/>
    </i>
    <i r="1">
      <x/>
    </i>
    <i r="1">
      <x v="1"/>
    </i>
  </rowItems>
  <colFields count="1">
    <field x="5"/>
  </colFields>
  <colItems count="2">
    <i>
      <x/>
    </i>
    <i>
      <x v="1"/>
    </i>
  </colItems>
  <dataFields count="1">
    <dataField name="求和项:在职月数" fld="12" baseField="0" baseItem="0"/>
  </dataFields>
  <formats count="1">
    <format dxfId="4">
      <pivotArea type="all" dataOnly="0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员工情况表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outline="1" compactData="0" outlineData="1" showDrill="1" multipleFieldFilters="0" chartFormat="2">
  <location ref="B5:F27" firstHeaderRow="0" firstDataRow="1" firstDataCol="2"/>
  <pivotFields count="14">
    <pivotField axis="axisRow" compact="0" numFmtId="58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>
      <items count="114">
        <item x="20"/>
        <item x="14"/>
        <item x="15"/>
        <item x="16"/>
        <item x="17"/>
        <item x="18"/>
        <item x="19"/>
        <item x="71"/>
        <item x="7"/>
        <item x="3"/>
        <item x="32"/>
        <item x="26"/>
        <item x="27"/>
        <item x="21"/>
        <item x="22"/>
        <item x="23"/>
        <item x="24"/>
        <item x="25"/>
        <item x="28"/>
        <item x="11"/>
        <item x="0"/>
        <item x="29"/>
        <item x="30"/>
        <item x="31"/>
        <item x="70"/>
        <item x="5"/>
        <item x="13"/>
        <item x="4"/>
        <item x="1"/>
        <item x="69"/>
        <item x="44"/>
        <item x="38"/>
        <item x="43"/>
        <item x="12"/>
        <item x="8"/>
        <item x="33"/>
        <item x="34"/>
        <item x="35"/>
        <item x="36"/>
        <item x="51"/>
        <item x="52"/>
        <item x="53"/>
        <item x="54"/>
        <item x="55"/>
        <item x="6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6"/>
        <item x="97"/>
        <item x="100"/>
        <item x="101"/>
        <item x="102"/>
        <item x="103"/>
        <item x="104"/>
        <item x="105"/>
        <item x="106"/>
        <item x="107"/>
        <item x="108"/>
        <item x="72"/>
        <item x="95"/>
        <item x="94"/>
        <item x="93"/>
        <item x="92"/>
        <item x="49"/>
        <item x="46"/>
        <item x="47"/>
        <item x="45"/>
        <item x="48"/>
        <item x="50"/>
        <item x="111"/>
        <item x="112"/>
        <item x="10"/>
        <item x="110"/>
        <item x="109"/>
        <item x="98"/>
        <item x="99"/>
        <item x="2"/>
        <item x="9"/>
        <item x="40"/>
        <item x="42"/>
        <item x="41"/>
        <item x="37"/>
        <item x="39"/>
        <item t="default"/>
      </items>
    </pivotField>
    <pivotField compact="0" showAll="0">
      <items count="18">
        <item x="9"/>
        <item x="8"/>
        <item x="0"/>
        <item x="1"/>
        <item x="11"/>
        <item x="16"/>
        <item x="12"/>
        <item x="13"/>
        <item x="14"/>
        <item x="15"/>
        <item x="4"/>
        <item x="5"/>
        <item x="2"/>
        <item x="10"/>
        <item x="3"/>
        <item x="7"/>
        <item x="6"/>
        <item t="default"/>
      </items>
    </pivotField>
    <pivotField compact="0" showAll="0">
      <items count="3">
        <item x="1"/>
        <item x="0"/>
        <item t="default"/>
      </items>
    </pivotField>
    <pivotField axis="axisRow" compact="0" showAll="0">
      <items count="11">
        <item x="4"/>
        <item x="2"/>
        <item x="9"/>
        <item x="8"/>
        <item x="7"/>
        <item x="6"/>
        <item x="5"/>
        <item x="0"/>
        <item x="3"/>
        <item x="1"/>
        <item t="default"/>
      </items>
    </pivotField>
    <pivotField compact="0" showAll="0">
      <items count="3">
        <item x="1"/>
        <item x="0"/>
        <item t="default"/>
      </items>
    </pivotField>
    <pivotField dataField="1" compact="0" showAll="0">
      <items count="7">
        <item x="3"/>
        <item x="0"/>
        <item x="1"/>
        <item x="4"/>
        <item x="5"/>
        <item x="2"/>
        <item t="default"/>
      </items>
    </pivotField>
    <pivotField dataField="1" compact="0" showAll="0">
      <items count="3">
        <item x="0"/>
        <item x="1"/>
        <item t="default"/>
      </items>
    </pivotField>
    <pivotField compact="0" showAll="0">
      <items count="5">
        <item x="1"/>
        <item x="3"/>
        <item x="0"/>
        <item x="2"/>
        <item t="default"/>
      </items>
    </pivotField>
    <pivotField compact="0" numFmtId="58" showAll="0">
      <items count="43">
        <item x="18"/>
        <item x="19"/>
        <item x="32"/>
        <item x="6"/>
        <item x="20"/>
        <item x="13"/>
        <item x="33"/>
        <item x="26"/>
        <item x="35"/>
        <item x="31"/>
        <item x="2"/>
        <item x="22"/>
        <item x="27"/>
        <item x="41"/>
        <item x="34"/>
        <item x="1"/>
        <item x="3"/>
        <item x="11"/>
        <item x="40"/>
        <item x="21"/>
        <item x="28"/>
        <item x="9"/>
        <item x="12"/>
        <item x="23"/>
        <item x="36"/>
        <item x="15"/>
        <item x="8"/>
        <item x="39"/>
        <item x="17"/>
        <item x="24"/>
        <item x="37"/>
        <item x="5"/>
        <item x="16"/>
        <item x="7"/>
        <item x="25"/>
        <item x="10"/>
        <item x="14"/>
        <item x="4"/>
        <item x="29"/>
        <item x="0"/>
        <item x="38"/>
        <item x="30"/>
        <item t="default"/>
      </items>
    </pivotField>
    <pivotField compact="0" showAll="0">
      <items count="5">
        <item x="2"/>
        <item x="1"/>
        <item x="3"/>
        <item x="0"/>
        <item t="default"/>
      </items>
    </pivotField>
    <pivotField compact="0" showAll="0">
      <items count="97">
        <item x="80"/>
        <item x="74"/>
        <item x="67"/>
        <item x="84"/>
        <item x="23"/>
        <item x="93"/>
        <item x="68"/>
        <item x="81"/>
        <item x="52"/>
        <item x="46"/>
        <item x="24"/>
        <item x="39"/>
        <item x="91"/>
        <item x="71"/>
        <item x="56"/>
        <item x="85"/>
        <item x="34"/>
        <item x="82"/>
        <item x="40"/>
        <item x="86"/>
        <item x="79"/>
        <item x="53"/>
        <item x="25"/>
        <item x="70"/>
        <item x="29"/>
        <item x="17"/>
        <item x="90"/>
        <item x="43"/>
        <item x="69"/>
        <item x="72"/>
        <item x="12"/>
        <item x="6"/>
        <item x="54"/>
        <item x="95"/>
        <item x="77"/>
        <item x="51"/>
        <item x="27"/>
        <item x="42"/>
        <item x="30"/>
        <item x="89"/>
        <item x="87"/>
        <item x="63"/>
        <item x="41"/>
        <item x="13"/>
        <item x="64"/>
        <item x="76"/>
        <item x="2"/>
        <item x="49"/>
        <item x="31"/>
        <item x="26"/>
        <item x="94"/>
        <item x="59"/>
        <item x="14"/>
        <item x="62"/>
        <item x="11"/>
        <item x="88"/>
        <item x="58"/>
        <item x="3"/>
        <item x="1"/>
        <item x="48"/>
        <item x="28"/>
        <item x="73"/>
        <item x="75"/>
        <item x="65"/>
        <item x="78"/>
        <item x="36"/>
        <item x="9"/>
        <item x="61"/>
        <item x="20"/>
        <item x="55"/>
        <item x="57"/>
        <item x="60"/>
        <item x="92"/>
        <item x="19"/>
        <item x="45"/>
        <item x="47"/>
        <item x="22"/>
        <item x="50"/>
        <item x="8"/>
        <item x="83"/>
        <item x="35"/>
        <item x="33"/>
        <item x="21"/>
        <item x="16"/>
        <item x="5"/>
        <item x="7"/>
        <item x="10"/>
        <item x="18"/>
        <item x="44"/>
        <item x="66"/>
        <item x="32"/>
        <item x="37"/>
        <item x="15"/>
        <item x="38"/>
        <item x="4"/>
        <item x="0"/>
        <item t="default"/>
      </items>
    </pivotField>
    <pivotField compact="0" showAll="0">
      <items count="12">
        <item x="9"/>
        <item x="10"/>
        <item x="5"/>
        <item x="8"/>
        <item x="2"/>
        <item x="1"/>
        <item x="7"/>
        <item x="4"/>
        <item x="6"/>
        <item x="3"/>
        <item x="0"/>
        <item t="default"/>
      </items>
    </pivotField>
    <pivotField compact="0" showAll="0">
      <items count="4">
        <item x="1"/>
        <item x="2"/>
        <item x="0"/>
        <item t="default"/>
      </items>
    </pivotField>
  </pivotFields>
  <rowFields count="2">
    <field x="0"/>
    <field x="4"/>
  </rowFields>
  <rowItems count="22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</rowItems>
  <colFields count="1">
    <field x="-2"/>
  </colFields>
  <colItems count="3">
    <i>
      <x/>
    </i>
    <i i="1">
      <x v="1"/>
    </i>
    <i i="2">
      <x v="2"/>
    </i>
  </colItems>
  <dataFields count="3">
    <dataField name="计数项:员工编号" fld="1" subtotal="count" baseField="0" baseItem="0"/>
    <dataField name="求和项:新入职" fld="6" baseField="0" baseItem="0"/>
    <dataField name="求和项:离职人数" fld="7" baseField="0" baseItem="0"/>
  </dataFields>
  <formats count="1">
    <format dxfId="5">
      <pivotArea type="all" dataOnly="0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数据透视表1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outline="1" compactData="0" outlineData="1" showDrill="1" multipleFieldFilters="0">
  <location ref="B20:D25" firstHeaderRow="1" firstDataRow="2" firstDataCol="1"/>
  <pivotFields count="14">
    <pivotField compact="0" numFmtId="58" showAll="0">
      <items count="7">
        <item x="1"/>
        <item x="2"/>
        <item x="3"/>
        <item x="4"/>
        <item x="0"/>
        <item x="5"/>
        <item t="default"/>
      </items>
    </pivotField>
    <pivotField dataField="1" compact="0" showAll="0">
      <items count="1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compact="0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Col" compact="0" showAll="0">
      <items count="3">
        <item x="1"/>
        <item x="0"/>
        <item t="default"/>
      </items>
    </pivotField>
    <pivotField compact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3">
        <item x="0"/>
        <item x="1"/>
        <item t="default"/>
      </items>
    </pivotField>
    <pivotField axis="axisRow" compact="0" showAll="0">
      <items count="5">
        <item x="0"/>
        <item x="1"/>
        <item x="2"/>
        <item x="3"/>
        <item t="default"/>
      </items>
    </pivotField>
    <pivotField compact="0" numFmtId="58" showAl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compact="0" showAl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t="default"/>
      </items>
    </pivotField>
    <pivotField compact="0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>
      <items count="4">
        <item x="0"/>
        <item x="1"/>
        <item x="2"/>
        <item t="default"/>
      </items>
    </pivotField>
  </pivotFields>
  <rowFields count="1">
    <field x="8"/>
  </rowFields>
  <rowItems count="4">
    <i>
      <x/>
    </i>
    <i>
      <x v="1"/>
    </i>
    <i>
      <x v="2"/>
    </i>
    <i>
      <x v="3"/>
    </i>
  </rowItems>
  <colFields count="1">
    <field x="3"/>
  </colFields>
  <colItems count="2">
    <i>
      <x/>
    </i>
    <i>
      <x v="1"/>
    </i>
  </colItems>
  <dataFields count="1">
    <dataField name="计数项:员工编号" fld="1" subtotal="count" showDataAs="percentOfTotal" baseField="0" baseItem="0" numFmtId="10"/>
  </dataFields>
  <formats count="1">
    <format dxfId="6">
      <pivotArea type="all" dataOnly="0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数据透视表14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outline="1" compactData="0" outlineData="1" showDrill="1" multipleFieldFilters="0">
  <location ref="H14:J18" firstHeaderRow="1" firstDataRow="2" firstDataCol="1"/>
  <pivotFields count="14">
    <pivotField compact="0" numFmtId="58" showAll="0">
      <items count="7">
        <item x="1"/>
        <item x="2"/>
        <item x="3"/>
        <item x="4"/>
        <item x="0"/>
        <item x="5"/>
        <item t="default"/>
      </items>
    </pivotField>
    <pivotField dataField="1" compact="0" showAll="0">
      <items count="1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compact="0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Col" compact="0" showAll="0">
      <items count="3">
        <item x="1"/>
        <item x="0"/>
        <item t="default"/>
      </items>
    </pivotField>
    <pivotField compact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compact="0" numFmtId="58" showAl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compact="0" showAl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t="default"/>
      </items>
    </pivotField>
    <pivotField compact="0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compact="0" showAll="0">
      <items count="4">
        <item x="0"/>
        <item x="1"/>
        <item x="2"/>
        <item t="default"/>
      </items>
    </pivotField>
  </pivotFields>
  <rowFields count="1">
    <field x="13"/>
  </rowFields>
  <rowItems count="3">
    <i>
      <x/>
    </i>
    <i>
      <x v="1"/>
    </i>
    <i>
      <x v="2"/>
    </i>
  </rowItems>
  <colFields count="1">
    <field x="3"/>
  </colFields>
  <colItems count="2">
    <i>
      <x/>
    </i>
    <i>
      <x v="1"/>
    </i>
  </colItems>
  <dataFields count="1">
    <dataField name="计数项:员工编号" fld="1" subtotal="count" showDataAs="percentOfTotal" baseField="0" baseItem="0" numFmtId="10"/>
  </dataFields>
  <formats count="1">
    <format dxfId="7">
      <pivotArea type="all" dataOnly="0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数据透视表9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lGrandTotals="0" compact="0" indent="0" outline="1" compactData="0" outlineData="1" showDrill="1" multipleFieldFilters="0">
  <location ref="B3:C5" firstHeaderRow="1" firstDataRow="1" firstDataCol="1"/>
  <pivotFields count="14">
    <pivotField compact="0" numFmtId="58" showAll="0">
      <items count="7">
        <item x="1"/>
        <item x="2"/>
        <item x="3"/>
        <item x="4"/>
        <item x="0"/>
        <item x="5"/>
        <item t="default"/>
      </items>
    </pivotField>
    <pivotField dataField="1" compact="0" showAll="0">
      <items count="1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compact="0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Row" compact="0" showAll="0">
      <items count="3">
        <item x="1"/>
        <item x="0"/>
        <item t="default"/>
      </items>
    </pivotField>
    <pivotField compact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compact="0" numFmtId="58" showAl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compact="0" showAl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t="default"/>
      </items>
    </pivotField>
    <pivotField compact="0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>
      <items count="4">
        <item x="0"/>
        <item x="1"/>
        <item x="2"/>
        <item t="default"/>
      </items>
    </pivotField>
  </pivotFields>
  <rowFields count="1">
    <field x="3"/>
  </rowFields>
  <rowItems count="2">
    <i>
      <x/>
    </i>
    <i>
      <x v="1"/>
    </i>
  </rowItems>
  <colItems count="1">
    <i/>
  </colItems>
  <dataFields count="1">
    <dataField name="计数项:员工编号" fld="1" subtotal="count" showDataAs="percentOfTotal" baseField="0" baseItem="0" numFmtId="10"/>
  </dataFields>
  <formats count="1">
    <format dxfId="8">
      <pivotArea type="all" dataOnly="0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切片器_性别" sourceName="性别">
  <pivotTables>
    <pivotTable tabId="3" name="数据透视表4"/>
    <pivotTable tabId="5" name="数据透视表5"/>
    <pivotTable tabId="6" name="数据透视表6"/>
    <pivotTable tabId="7" name="数据透视表7"/>
    <pivotTable tabId="8" name="数据透视表8"/>
    <pivotTable tabId="9" name="员工情况表"/>
    <pivotTable tabId="10" name="数据透视表13"/>
    <pivotTable tabId="10" name="数据透视表14"/>
    <pivotTable tabId="10" name="数据透视表9"/>
    <pivotTable tabId="10" name="数据透视表11"/>
    <pivotTable tabId="10" name="数据透视表12"/>
  </pivotTables>
  <data>
    <tabular pivotCacheId="1">
      <items count="2">
        <i x="1" s="1"/>
        <i x="0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切片器_部门" sourceName="部门">
  <pivotTables>
    <pivotTable tabId="3" name="数据透视表4"/>
    <pivotTable tabId="5" name="数据透视表5"/>
    <pivotTable tabId="6" name="数据透视表6"/>
    <pivotTable tabId="7" name="数据透视表7"/>
    <pivotTable tabId="8" name="数据透视表8"/>
    <pivotTable tabId="9" name="员工情况表"/>
    <pivotTable tabId="10" name="数据透视表13"/>
    <pivotTable tabId="10" name="数据透视表14"/>
    <pivotTable tabId="10" name="数据透视表9"/>
    <pivotTable tabId="10" name="数据透视表11"/>
    <pivotTable tabId="10" name="数据透视表12"/>
  </pivotTables>
  <data>
    <tabular pivotCacheId="1">
      <items count="10">
        <i x="4" s="1"/>
        <i x="2" s="1"/>
        <i x="9" s="1"/>
        <i x="8" s="1"/>
        <i x="7" s="1"/>
        <i x="6" s="1"/>
        <i x="5" s="1"/>
        <i x="0" s="1"/>
        <i x="3" s="1"/>
        <i x="1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切片器_签约形式" sourceName="签约形式">
  <pivotTables>
    <pivotTable tabId="3" name="数据透视表4"/>
    <pivotTable tabId="5" name="数据透视表5"/>
    <pivotTable tabId="6" name="数据透视表6"/>
    <pivotTable tabId="7" name="数据透视表7"/>
    <pivotTable tabId="8" name="数据透视表8"/>
    <pivotTable tabId="9" name="员工情况表"/>
    <pivotTable tabId="10" name="数据透视表13"/>
    <pivotTable tabId="10" name="数据透视表14"/>
    <pivotTable tabId="10" name="数据透视表9"/>
    <pivotTable tabId="10" name="数据透视表11"/>
  </pivotTables>
  <data>
    <tabular pivotCacheId="1">
      <items count="2">
        <i x="1" s="1"/>
        <i x="0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切片器_所在区域" sourceName="所在区域">
  <pivotTables>
    <pivotTable tabId="3" name="数据透视表4"/>
    <pivotTable tabId="5" name="数据透视表5"/>
    <pivotTable tabId="6" name="数据透视表6"/>
    <pivotTable tabId="7" name="数据透视表7"/>
    <pivotTable tabId="8" name="数据透视表8"/>
    <pivotTable tabId="9" name="员工情况表"/>
    <pivotTable tabId="10" name="数据透视表13"/>
    <pivotTable tabId="10" name="数据透视表14"/>
    <pivotTable tabId="10" name="数据透视表9"/>
    <pivotTable tabId="10" name="数据透视表11"/>
    <pivotTable tabId="10" name="数据透视表12"/>
  </pivotTables>
  <data>
    <tabular pivotCacheId="1">
      <items count="4">
        <i x="1" s="1"/>
        <i x="3" s="1"/>
        <i x="0" s="1"/>
        <i x="2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切片器_人员表现" sourceName="人员表现">
  <pivotTables>
    <pivotTable tabId="3" name="数据透视表4"/>
    <pivotTable tabId="5" name="数据透视表5"/>
    <pivotTable tabId="6" name="数据透视表6"/>
    <pivotTable tabId="7" name="数据透视表7"/>
    <pivotTable tabId="8" name="数据透视表8"/>
    <pivotTable tabId="9" name="员工情况表"/>
    <pivotTable tabId="10" name="数据透视表13"/>
    <pivotTable tabId="10" name="数据透视表14"/>
    <pivotTable tabId="10" name="数据透视表9"/>
    <pivotTable tabId="10" name="数据透视表11"/>
    <pivotTable tabId="10" name="数据透视表12"/>
  </pivotTables>
  <data>
    <tabular pivotCacheId="1">
      <items count="3">
        <i x="1" s="1"/>
        <i x="2" s="1"/>
        <i x="0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性别" cache="切片器_性别" caption="性别" style="切片器样式 1" rowHeight="432000"/>
  <slicer name="部门" cache="切片器_部门" caption="部门" style="切片器样式 1" rowHeight="432000"/>
  <slicer name="签约形式" cache="切片器_签约形式" caption="签约形式" style="切片器样式 1" rowHeight="432000"/>
  <slicer name="所在区域" cache="切片器_所在区域" caption="所在区域" style="切片器样式 1" rowHeight="432000"/>
  <slicer name="人员表现" cache="切片器_人员表现" caption="人员表现" style="切片器样式 1" rowHeight="432000"/>
</slicers>
</file>

<file path=xl/tables/table1.xml><?xml version="1.0" encoding="utf-8"?>
<table xmlns="http://schemas.openxmlformats.org/spreadsheetml/2006/main" id="1" name="表1" displayName="表1" ref="A1:N121" totalsRowShown="0">
  <autoFilter ref="A1:N121"/>
  <tableColumns count="14">
    <tableColumn id="1" name="更新日期" dataDxfId="11"/>
    <tableColumn id="2" name="員工編號" dataDxfId="12"/>
    <tableColumn id="3" name="年齡" dataDxfId="13"/>
    <tableColumn id="4" name="性別" dataDxfId="14"/>
    <tableColumn id="5" name="部門" dataDxfId="15"/>
    <tableColumn id="6" name="簽約形式" dataDxfId="16"/>
    <tableColumn id="7" name="新入職" dataDxfId="17"/>
    <tableColumn id="8" name="離職人數" dataDxfId="18"/>
    <tableColumn id="9" name="所在區域" dataDxfId="19"/>
    <tableColumn id="10" name="簽約時間" dataDxfId="20"/>
    <tableColumn id="11" name="離職原因" dataDxfId="21"/>
    <tableColumn id="12" name="在職時間" dataDxfId="22"/>
    <tableColumn id="13" name="在職月數" dataDxfId="23"/>
    <tableColumn id="14" name="人員表現" dataDxfId="24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pivotTable" Target="../pivotTables/pivotTable11.xml"/><Relationship Id="rId4" Type="http://schemas.openxmlformats.org/officeDocument/2006/relationships/pivotTable" Target="../pivotTables/pivotTable10.xml"/><Relationship Id="rId3" Type="http://schemas.openxmlformats.org/officeDocument/2006/relationships/pivotTable" Target="../pivotTables/pivotTable9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-0.499984740745262"/>
  </sheetPr>
  <dimension ref="A1:N150"/>
  <sheetViews>
    <sheetView topLeftCell="A55" workbookViewId="0">
      <selection activeCell="Q29" sqref="Q29"/>
    </sheetView>
  </sheetViews>
  <sheetFormatPr defaultColWidth="8.88888888888889" defaultRowHeight="15.6"/>
  <cols>
    <col min="1" max="1" width="12.6666666666667" style="9" customWidth="1"/>
    <col min="2" max="2" width="11.7777777777778" style="9" customWidth="1"/>
    <col min="3" max="4" width="8.88888888888889" style="9"/>
    <col min="5" max="5" width="11.1111111111111" style="9" customWidth="1"/>
    <col min="6" max="9" width="8.88888888888889" style="9"/>
    <col min="10" max="10" width="10.1111111111111" style="9"/>
    <col min="11" max="12" width="8.88888888888889" style="9"/>
    <col min="13" max="13" width="16.2222222222222" style="9" customWidth="1"/>
    <col min="14" max="16384" width="8.88888888888889" style="9"/>
  </cols>
  <sheetData>
    <row r="1" spans="1:1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>
      <c r="A2" s="11">
        <v>43831</v>
      </c>
      <c r="B2" s="10">
        <v>3625</v>
      </c>
      <c r="C2" s="10">
        <v>23</v>
      </c>
      <c r="D2" s="10" t="s">
        <v>14</v>
      </c>
      <c r="E2" s="10" t="s">
        <v>15</v>
      </c>
      <c r="F2" s="10" t="s">
        <v>16</v>
      </c>
      <c r="G2" s="10">
        <v>1</v>
      </c>
      <c r="H2" s="10">
        <v>0</v>
      </c>
      <c r="I2" s="10" t="s">
        <v>17</v>
      </c>
      <c r="J2" s="11">
        <v>44532</v>
      </c>
      <c r="K2" s="10"/>
      <c r="L2" s="10">
        <f>DATEDIF(A2,J2,"D")</f>
        <v>701</v>
      </c>
      <c r="M2" s="10">
        <f>DATEDIF(A2,J2,"M")</f>
        <v>23</v>
      </c>
      <c r="N2" s="10" t="s">
        <v>18</v>
      </c>
    </row>
    <row r="3" spans="1:14">
      <c r="A3" s="11">
        <v>44198</v>
      </c>
      <c r="B3" s="10">
        <v>6325</v>
      </c>
      <c r="C3" s="10">
        <v>25</v>
      </c>
      <c r="D3" s="10" t="s">
        <v>19</v>
      </c>
      <c r="E3" s="10" t="s">
        <v>20</v>
      </c>
      <c r="F3" s="10" t="s">
        <v>21</v>
      </c>
      <c r="G3" s="10">
        <v>2</v>
      </c>
      <c r="H3" s="10">
        <v>0</v>
      </c>
      <c r="I3" s="10" t="s">
        <v>22</v>
      </c>
      <c r="J3" s="11">
        <v>44349</v>
      </c>
      <c r="K3" s="10"/>
      <c r="L3" s="10">
        <f t="shared" ref="L3:L34" si="0">DATEDIF(A3,J3,"D")</f>
        <v>151</v>
      </c>
      <c r="M3" s="10">
        <f t="shared" ref="M3:M34" si="1">DATEDIF(A3,J3,"M")</f>
        <v>5</v>
      </c>
      <c r="N3" s="10" t="s">
        <v>18</v>
      </c>
    </row>
    <row r="4" spans="1:14">
      <c r="A4" s="11">
        <v>44199</v>
      </c>
      <c r="B4" s="10">
        <v>9543</v>
      </c>
      <c r="C4" s="10">
        <v>36</v>
      </c>
      <c r="D4" s="10" t="s">
        <v>14</v>
      </c>
      <c r="E4" s="10" t="s">
        <v>23</v>
      </c>
      <c r="F4" s="10" t="s">
        <v>16</v>
      </c>
      <c r="G4" s="10">
        <v>1</v>
      </c>
      <c r="H4" s="10">
        <v>0</v>
      </c>
      <c r="I4" s="10" t="s">
        <v>17</v>
      </c>
      <c r="J4" s="11">
        <v>44324</v>
      </c>
      <c r="K4" s="10"/>
      <c r="L4" s="10">
        <f t="shared" si="0"/>
        <v>125</v>
      </c>
      <c r="M4" s="10">
        <f t="shared" si="1"/>
        <v>4</v>
      </c>
      <c r="N4" s="10" t="s">
        <v>24</v>
      </c>
    </row>
    <row r="5" spans="1:14">
      <c r="A5" s="11">
        <v>44200</v>
      </c>
      <c r="B5" s="10">
        <v>2356</v>
      </c>
      <c r="C5" s="10">
        <v>38</v>
      </c>
      <c r="D5" s="10" t="s">
        <v>19</v>
      </c>
      <c r="E5" s="10" t="s">
        <v>25</v>
      </c>
      <c r="F5" s="10" t="s">
        <v>16</v>
      </c>
      <c r="G5" s="10">
        <v>1</v>
      </c>
      <c r="H5" s="10">
        <v>0</v>
      </c>
      <c r="I5" s="10" t="s">
        <v>26</v>
      </c>
      <c r="J5" s="11">
        <v>44350</v>
      </c>
      <c r="K5" s="10"/>
      <c r="L5" s="10">
        <f t="shared" si="0"/>
        <v>150</v>
      </c>
      <c r="M5" s="10">
        <f t="shared" si="1"/>
        <v>4</v>
      </c>
      <c r="N5" s="10" t="s">
        <v>18</v>
      </c>
    </row>
    <row r="6" spans="1:14">
      <c r="A6" s="11">
        <v>44201</v>
      </c>
      <c r="B6" s="10">
        <v>5875</v>
      </c>
      <c r="C6" s="10">
        <v>34</v>
      </c>
      <c r="D6" s="10" t="s">
        <v>19</v>
      </c>
      <c r="E6" s="10" t="s">
        <v>27</v>
      </c>
      <c r="F6" s="10" t="s">
        <v>16</v>
      </c>
      <c r="G6" s="10">
        <v>5</v>
      </c>
      <c r="H6" s="10">
        <v>0</v>
      </c>
      <c r="I6" s="10" t="s">
        <v>28</v>
      </c>
      <c r="J6" s="11">
        <v>44502</v>
      </c>
      <c r="K6" s="10"/>
      <c r="L6" s="10">
        <f t="shared" si="0"/>
        <v>301</v>
      </c>
      <c r="M6" s="10">
        <f t="shared" si="1"/>
        <v>9</v>
      </c>
      <c r="N6" s="10" t="s">
        <v>18</v>
      </c>
    </row>
    <row r="7" spans="1:14">
      <c r="A7" s="11">
        <v>44202</v>
      </c>
      <c r="B7" s="10">
        <v>4857</v>
      </c>
      <c r="C7" s="10">
        <v>35</v>
      </c>
      <c r="D7" s="10" t="s">
        <v>19</v>
      </c>
      <c r="E7" s="10" t="s">
        <v>29</v>
      </c>
      <c r="F7" s="10" t="s">
        <v>21</v>
      </c>
      <c r="G7" s="10">
        <v>0</v>
      </c>
      <c r="H7" s="10">
        <v>0</v>
      </c>
      <c r="I7" s="10" t="s">
        <v>26</v>
      </c>
      <c r="J7" s="11">
        <v>44444</v>
      </c>
      <c r="K7" s="10"/>
      <c r="L7" s="10">
        <f t="shared" si="0"/>
        <v>242</v>
      </c>
      <c r="M7" s="10">
        <f t="shared" si="1"/>
        <v>7</v>
      </c>
      <c r="N7" s="10" t="s">
        <v>24</v>
      </c>
    </row>
    <row r="8" spans="1:14">
      <c r="A8" s="11">
        <v>44203</v>
      </c>
      <c r="B8" s="10">
        <v>6573</v>
      </c>
      <c r="C8" s="10">
        <v>45</v>
      </c>
      <c r="D8" s="10" t="s">
        <v>19</v>
      </c>
      <c r="E8" s="10" t="s">
        <v>15</v>
      </c>
      <c r="F8" s="10" t="s">
        <v>21</v>
      </c>
      <c r="G8" s="10">
        <v>0</v>
      </c>
      <c r="H8" s="10">
        <v>1</v>
      </c>
      <c r="I8" s="10" t="s">
        <v>26</v>
      </c>
      <c r="J8" s="11">
        <v>44289</v>
      </c>
      <c r="K8" s="10" t="s">
        <v>30</v>
      </c>
      <c r="L8" s="10">
        <f t="shared" si="0"/>
        <v>86</v>
      </c>
      <c r="M8" s="10">
        <f t="shared" si="1"/>
        <v>2</v>
      </c>
      <c r="N8" s="10" t="s">
        <v>31</v>
      </c>
    </row>
    <row r="9" spans="1:14">
      <c r="A9" s="11">
        <v>44204</v>
      </c>
      <c r="B9" s="10">
        <v>2154</v>
      </c>
      <c r="C9" s="10">
        <v>43</v>
      </c>
      <c r="D9" s="10" t="s">
        <v>14</v>
      </c>
      <c r="E9" s="10" t="s">
        <v>29</v>
      </c>
      <c r="F9" s="10" t="s">
        <v>16</v>
      </c>
      <c r="G9" s="10">
        <v>0</v>
      </c>
      <c r="H9" s="10">
        <v>0</v>
      </c>
      <c r="I9" s="10" t="s">
        <v>17</v>
      </c>
      <c r="J9" s="11">
        <v>44447</v>
      </c>
      <c r="K9" s="10"/>
      <c r="L9" s="10">
        <f t="shared" si="0"/>
        <v>243</v>
      </c>
      <c r="M9" s="10">
        <f t="shared" si="1"/>
        <v>8</v>
      </c>
      <c r="N9" s="10" t="s">
        <v>24</v>
      </c>
    </row>
    <row r="10" spans="1:14">
      <c r="A10" s="11">
        <v>44205</v>
      </c>
      <c r="B10" s="10">
        <v>6548</v>
      </c>
      <c r="C10" s="10">
        <v>21</v>
      </c>
      <c r="D10" s="10" t="s">
        <v>19</v>
      </c>
      <c r="E10" s="10" t="s">
        <v>27</v>
      </c>
      <c r="F10" s="10" t="s">
        <v>21</v>
      </c>
      <c r="G10" s="10">
        <v>0</v>
      </c>
      <c r="H10" s="10">
        <v>0</v>
      </c>
      <c r="I10" s="10" t="s">
        <v>22</v>
      </c>
      <c r="J10" s="11">
        <v>44409</v>
      </c>
      <c r="K10" s="10"/>
      <c r="L10" s="10">
        <f t="shared" si="0"/>
        <v>204</v>
      </c>
      <c r="M10" s="10">
        <f t="shared" si="1"/>
        <v>6</v>
      </c>
      <c r="N10" s="10" t="s">
        <v>18</v>
      </c>
    </row>
    <row r="11" spans="1:14">
      <c r="A11" s="11">
        <v>44206</v>
      </c>
      <c r="B11" s="10">
        <v>9584</v>
      </c>
      <c r="C11" s="10">
        <v>20</v>
      </c>
      <c r="D11" s="10" t="s">
        <v>14</v>
      </c>
      <c r="E11" s="10" t="s">
        <v>23</v>
      </c>
      <c r="F11" s="10" t="s">
        <v>16</v>
      </c>
      <c r="G11" s="10">
        <v>0</v>
      </c>
      <c r="H11" s="10">
        <v>0</v>
      </c>
      <c r="I11" s="10" t="s">
        <v>26</v>
      </c>
      <c r="J11" s="11">
        <v>44380</v>
      </c>
      <c r="K11" s="10"/>
      <c r="L11" s="10">
        <f t="shared" si="0"/>
        <v>174</v>
      </c>
      <c r="M11" s="10">
        <f t="shared" si="1"/>
        <v>5</v>
      </c>
      <c r="N11" s="10" t="s">
        <v>24</v>
      </c>
    </row>
    <row r="12" spans="1:14">
      <c r="A12" s="11">
        <v>44207</v>
      </c>
      <c r="B12" s="10">
        <v>8652</v>
      </c>
      <c r="C12" s="10">
        <v>23</v>
      </c>
      <c r="D12" s="10" t="s">
        <v>19</v>
      </c>
      <c r="E12" s="10" t="s">
        <v>25</v>
      </c>
      <c r="F12" s="10" t="s">
        <v>21</v>
      </c>
      <c r="G12" s="10">
        <v>0</v>
      </c>
      <c r="H12" s="10">
        <v>0</v>
      </c>
      <c r="I12" s="10" t="s">
        <v>28</v>
      </c>
      <c r="J12" s="11">
        <v>44456</v>
      </c>
      <c r="K12" s="10"/>
      <c r="L12" s="10">
        <f t="shared" si="0"/>
        <v>249</v>
      </c>
      <c r="M12" s="10">
        <f t="shared" si="1"/>
        <v>8</v>
      </c>
      <c r="N12" s="10" t="s">
        <v>18</v>
      </c>
    </row>
    <row r="13" spans="1:14">
      <c r="A13" s="11">
        <v>44208</v>
      </c>
      <c r="B13" s="10">
        <v>3548</v>
      </c>
      <c r="C13" s="10">
        <v>35</v>
      </c>
      <c r="D13" s="10" t="s">
        <v>14</v>
      </c>
      <c r="E13" s="10" t="s">
        <v>27</v>
      </c>
      <c r="F13" s="10" t="s">
        <v>16</v>
      </c>
      <c r="G13" s="10">
        <v>0</v>
      </c>
      <c r="H13" s="10">
        <v>0</v>
      </c>
      <c r="I13" s="10" t="s">
        <v>22</v>
      </c>
      <c r="J13" s="11">
        <v>44351</v>
      </c>
      <c r="K13" s="10"/>
      <c r="L13" s="10">
        <f t="shared" si="0"/>
        <v>143</v>
      </c>
      <c r="M13" s="10">
        <f t="shared" si="1"/>
        <v>4</v>
      </c>
      <c r="N13" s="10" t="s">
        <v>24</v>
      </c>
    </row>
    <row r="14" spans="1:14">
      <c r="A14" s="11">
        <v>44209</v>
      </c>
      <c r="B14" s="10">
        <v>6547</v>
      </c>
      <c r="C14" s="10">
        <v>36</v>
      </c>
      <c r="D14" s="10" t="s">
        <v>14</v>
      </c>
      <c r="E14" s="10" t="s">
        <v>20</v>
      </c>
      <c r="F14" s="10" t="s">
        <v>21</v>
      </c>
      <c r="G14" s="10">
        <v>0</v>
      </c>
      <c r="H14" s="10">
        <v>0</v>
      </c>
      <c r="I14" s="10" t="s">
        <v>26</v>
      </c>
      <c r="J14" s="11">
        <v>44383</v>
      </c>
      <c r="K14" s="10"/>
      <c r="L14" s="10">
        <f t="shared" si="0"/>
        <v>174</v>
      </c>
      <c r="M14" s="10">
        <f t="shared" si="1"/>
        <v>5</v>
      </c>
      <c r="N14" s="10" t="s">
        <v>18</v>
      </c>
    </row>
    <row r="15" spans="1:14">
      <c r="A15" s="11">
        <v>44210</v>
      </c>
      <c r="B15" s="10">
        <v>5654</v>
      </c>
      <c r="C15" s="10">
        <v>34</v>
      </c>
      <c r="D15" s="10" t="s">
        <v>14</v>
      </c>
      <c r="E15" s="10" t="s">
        <v>23</v>
      </c>
      <c r="F15" s="10" t="s">
        <v>16</v>
      </c>
      <c r="G15" s="10">
        <v>1</v>
      </c>
      <c r="H15" s="10">
        <v>0</v>
      </c>
      <c r="I15" s="10" t="s">
        <v>22</v>
      </c>
      <c r="J15" s="11">
        <v>44292</v>
      </c>
      <c r="K15" s="10"/>
      <c r="L15" s="10">
        <f t="shared" si="0"/>
        <v>82</v>
      </c>
      <c r="M15" s="10">
        <f t="shared" si="1"/>
        <v>2</v>
      </c>
      <c r="N15" s="10" t="s">
        <v>18</v>
      </c>
    </row>
    <row r="16" spans="1:14">
      <c r="A16" s="11">
        <v>44211</v>
      </c>
      <c r="B16" s="10">
        <v>1234</v>
      </c>
      <c r="C16" s="10">
        <v>37</v>
      </c>
      <c r="D16" s="10" t="s">
        <v>14</v>
      </c>
      <c r="E16" s="10" t="s">
        <v>32</v>
      </c>
      <c r="F16" s="10" t="s">
        <v>21</v>
      </c>
      <c r="G16" s="10">
        <v>0</v>
      </c>
      <c r="H16" s="10">
        <v>0</v>
      </c>
      <c r="I16" s="10" t="s">
        <v>17</v>
      </c>
      <c r="J16" s="11">
        <v>44324</v>
      </c>
      <c r="K16" s="10"/>
      <c r="L16" s="10">
        <f t="shared" si="0"/>
        <v>113</v>
      </c>
      <c r="M16" s="10">
        <f t="shared" si="1"/>
        <v>3</v>
      </c>
      <c r="N16" s="10" t="s">
        <v>18</v>
      </c>
    </row>
    <row r="17" spans="1:14">
      <c r="A17" s="11">
        <v>44212</v>
      </c>
      <c r="B17" s="10">
        <v>1235</v>
      </c>
      <c r="C17" s="10">
        <v>23</v>
      </c>
      <c r="D17" s="10" t="s">
        <v>19</v>
      </c>
      <c r="E17" s="10" t="s">
        <v>33</v>
      </c>
      <c r="F17" s="10" t="s">
        <v>16</v>
      </c>
      <c r="G17" s="10">
        <v>0</v>
      </c>
      <c r="H17" s="10">
        <v>0</v>
      </c>
      <c r="I17" s="10" t="s">
        <v>26</v>
      </c>
      <c r="J17" s="11">
        <v>44350</v>
      </c>
      <c r="K17" s="10"/>
      <c r="L17" s="10">
        <f t="shared" si="0"/>
        <v>138</v>
      </c>
      <c r="M17" s="10">
        <f t="shared" si="1"/>
        <v>4</v>
      </c>
      <c r="N17" s="10" t="s">
        <v>18</v>
      </c>
    </row>
    <row r="18" spans="1:14">
      <c r="A18" s="11">
        <v>44213</v>
      </c>
      <c r="B18" s="10">
        <v>1236</v>
      </c>
      <c r="C18" s="10">
        <v>26</v>
      </c>
      <c r="D18" s="10" t="s">
        <v>14</v>
      </c>
      <c r="E18" s="10" t="s">
        <v>34</v>
      </c>
      <c r="F18" s="10" t="s">
        <v>21</v>
      </c>
      <c r="G18" s="10">
        <v>1</v>
      </c>
      <c r="H18" s="10">
        <v>0</v>
      </c>
      <c r="I18" s="10" t="s">
        <v>28</v>
      </c>
      <c r="J18" s="11">
        <v>44502</v>
      </c>
      <c r="K18" s="10"/>
      <c r="L18" s="10">
        <f t="shared" si="0"/>
        <v>289</v>
      </c>
      <c r="M18" s="10">
        <f t="shared" si="1"/>
        <v>9</v>
      </c>
      <c r="N18" s="10" t="s">
        <v>24</v>
      </c>
    </row>
    <row r="19" spans="1:14">
      <c r="A19" s="11">
        <v>44214</v>
      </c>
      <c r="B19" s="10">
        <v>1237</v>
      </c>
      <c r="C19" s="10">
        <v>28</v>
      </c>
      <c r="D19" s="10" t="s">
        <v>19</v>
      </c>
      <c r="E19" s="10" t="s">
        <v>34</v>
      </c>
      <c r="F19" s="10" t="s">
        <v>16</v>
      </c>
      <c r="G19" s="10">
        <v>0</v>
      </c>
      <c r="H19" s="10">
        <v>0</v>
      </c>
      <c r="I19" s="10" t="s">
        <v>26</v>
      </c>
      <c r="J19" s="11">
        <v>44444</v>
      </c>
      <c r="K19" s="10"/>
      <c r="L19" s="10">
        <f t="shared" si="0"/>
        <v>230</v>
      </c>
      <c r="M19" s="10">
        <f t="shared" si="1"/>
        <v>7</v>
      </c>
      <c r="N19" s="10" t="s">
        <v>18</v>
      </c>
    </row>
    <row r="20" spans="1:14">
      <c r="A20" s="11">
        <v>44215</v>
      </c>
      <c r="B20" s="10">
        <v>1238</v>
      </c>
      <c r="C20" s="10">
        <v>29</v>
      </c>
      <c r="D20" s="10" t="s">
        <v>14</v>
      </c>
      <c r="E20" s="10" t="s">
        <v>35</v>
      </c>
      <c r="F20" s="10" t="s">
        <v>21</v>
      </c>
      <c r="G20" s="10">
        <v>0</v>
      </c>
      <c r="H20" s="10">
        <v>1</v>
      </c>
      <c r="I20" s="10" t="s">
        <v>26</v>
      </c>
      <c r="J20" s="11">
        <v>44289</v>
      </c>
      <c r="K20" s="10" t="s">
        <v>36</v>
      </c>
      <c r="L20" s="10">
        <f t="shared" si="0"/>
        <v>74</v>
      </c>
      <c r="M20" s="10">
        <f t="shared" si="1"/>
        <v>2</v>
      </c>
      <c r="N20" s="10" t="s">
        <v>31</v>
      </c>
    </row>
    <row r="21" spans="1:14">
      <c r="A21" s="11">
        <v>44216</v>
      </c>
      <c r="B21" s="10">
        <v>1239</v>
      </c>
      <c r="C21" s="10">
        <v>38</v>
      </c>
      <c r="D21" s="10" t="s">
        <v>19</v>
      </c>
      <c r="E21" s="10" t="s">
        <v>35</v>
      </c>
      <c r="F21" s="10" t="s">
        <v>21</v>
      </c>
      <c r="G21" s="10">
        <v>2</v>
      </c>
      <c r="H21" s="10">
        <v>0</v>
      </c>
      <c r="I21" s="10" t="s">
        <v>17</v>
      </c>
      <c r="J21" s="11">
        <v>44467</v>
      </c>
      <c r="K21" s="10"/>
      <c r="L21" s="10">
        <f t="shared" si="0"/>
        <v>251</v>
      </c>
      <c r="M21" s="10">
        <f t="shared" si="1"/>
        <v>8</v>
      </c>
      <c r="N21" s="10" t="s">
        <v>24</v>
      </c>
    </row>
    <row r="22" spans="1:14">
      <c r="A22" s="11">
        <v>44217</v>
      </c>
      <c r="B22" s="10">
        <v>1230</v>
      </c>
      <c r="C22" s="10">
        <v>37</v>
      </c>
      <c r="D22" s="10" t="s">
        <v>19</v>
      </c>
      <c r="E22" s="10" t="s">
        <v>15</v>
      </c>
      <c r="F22" s="10" t="s">
        <v>16</v>
      </c>
      <c r="G22" s="10">
        <v>0</v>
      </c>
      <c r="H22" s="10">
        <v>0</v>
      </c>
      <c r="I22" s="10" t="s">
        <v>22</v>
      </c>
      <c r="J22" s="11">
        <v>44409</v>
      </c>
      <c r="K22" s="10"/>
      <c r="L22" s="10">
        <f t="shared" si="0"/>
        <v>192</v>
      </c>
      <c r="M22" s="10">
        <f t="shared" si="1"/>
        <v>6</v>
      </c>
      <c r="N22" s="10" t="s">
        <v>18</v>
      </c>
    </row>
    <row r="23" spans="1:14">
      <c r="A23" s="11">
        <v>44218</v>
      </c>
      <c r="B23" s="10">
        <v>3214</v>
      </c>
      <c r="C23" s="10">
        <v>31</v>
      </c>
      <c r="D23" s="10" t="s">
        <v>19</v>
      </c>
      <c r="E23" s="10" t="s">
        <v>15</v>
      </c>
      <c r="F23" s="10" t="s">
        <v>16</v>
      </c>
      <c r="G23" s="10">
        <v>0</v>
      </c>
      <c r="H23" s="10">
        <v>0</v>
      </c>
      <c r="I23" s="10" t="s">
        <v>26</v>
      </c>
      <c r="J23" s="11">
        <v>44400</v>
      </c>
      <c r="K23" s="10"/>
      <c r="L23" s="10">
        <f t="shared" si="0"/>
        <v>182</v>
      </c>
      <c r="M23" s="10">
        <f t="shared" si="1"/>
        <v>6</v>
      </c>
      <c r="N23" s="10" t="s">
        <v>24</v>
      </c>
    </row>
    <row r="24" spans="1:14">
      <c r="A24" s="11">
        <v>44219</v>
      </c>
      <c r="B24" s="10">
        <v>3215</v>
      </c>
      <c r="C24" s="10">
        <v>32</v>
      </c>
      <c r="D24" s="10" t="s">
        <v>19</v>
      </c>
      <c r="E24" s="10" t="s">
        <v>25</v>
      </c>
      <c r="F24" s="10" t="s">
        <v>16</v>
      </c>
      <c r="G24" s="10">
        <v>0</v>
      </c>
      <c r="H24" s="10">
        <v>0</v>
      </c>
      <c r="I24" s="10" t="s">
        <v>28</v>
      </c>
      <c r="J24" s="11">
        <v>44445</v>
      </c>
      <c r="K24" s="10"/>
      <c r="L24" s="10">
        <f t="shared" si="0"/>
        <v>226</v>
      </c>
      <c r="M24" s="10">
        <f t="shared" si="1"/>
        <v>7</v>
      </c>
      <c r="N24" s="10" t="s">
        <v>18</v>
      </c>
    </row>
    <row r="25" spans="1:14">
      <c r="A25" s="11">
        <v>44220</v>
      </c>
      <c r="B25" s="10">
        <v>3216</v>
      </c>
      <c r="C25" s="10">
        <v>36</v>
      </c>
      <c r="D25" s="10" t="s">
        <v>14</v>
      </c>
      <c r="E25" s="10" t="s">
        <v>27</v>
      </c>
      <c r="F25" s="10" t="s">
        <v>21</v>
      </c>
      <c r="G25" s="10">
        <v>0</v>
      </c>
      <c r="H25" s="10">
        <v>0</v>
      </c>
      <c r="I25" s="10" t="s">
        <v>17</v>
      </c>
      <c r="J25" s="11">
        <v>44417</v>
      </c>
      <c r="K25" s="10"/>
      <c r="L25" s="10">
        <f t="shared" si="0"/>
        <v>197</v>
      </c>
      <c r="M25" s="10">
        <f t="shared" si="1"/>
        <v>6</v>
      </c>
      <c r="N25" s="10" t="s">
        <v>24</v>
      </c>
    </row>
    <row r="26" spans="1:14">
      <c r="A26" s="11">
        <v>44221</v>
      </c>
      <c r="B26" s="10">
        <v>3217</v>
      </c>
      <c r="C26" s="10">
        <v>35</v>
      </c>
      <c r="D26" s="10" t="s">
        <v>14</v>
      </c>
      <c r="E26" s="10" t="s">
        <v>29</v>
      </c>
      <c r="F26" s="10" t="s">
        <v>21</v>
      </c>
      <c r="G26" s="10">
        <v>0</v>
      </c>
      <c r="H26" s="10">
        <v>0</v>
      </c>
      <c r="I26" s="10" t="s">
        <v>22</v>
      </c>
      <c r="J26" s="11">
        <v>44243</v>
      </c>
      <c r="K26" s="10"/>
      <c r="L26" s="10">
        <f t="shared" si="0"/>
        <v>22</v>
      </c>
      <c r="M26" s="10">
        <f t="shared" si="1"/>
        <v>0</v>
      </c>
      <c r="N26" s="10" t="s">
        <v>31</v>
      </c>
    </row>
    <row r="27" spans="1:14">
      <c r="A27" s="11">
        <v>44222</v>
      </c>
      <c r="B27" s="10">
        <v>3218</v>
      </c>
      <c r="C27" s="10">
        <v>34</v>
      </c>
      <c r="D27" s="10" t="s">
        <v>19</v>
      </c>
      <c r="E27" s="10" t="s">
        <v>15</v>
      </c>
      <c r="F27" s="10" t="s">
        <v>16</v>
      </c>
      <c r="G27" s="10">
        <v>2</v>
      </c>
      <c r="H27" s="10">
        <v>0</v>
      </c>
      <c r="I27" s="10" t="s">
        <v>26</v>
      </c>
      <c r="J27" s="11">
        <v>44263</v>
      </c>
      <c r="K27" s="10"/>
      <c r="L27" s="10">
        <f t="shared" si="0"/>
        <v>41</v>
      </c>
      <c r="M27" s="10">
        <f t="shared" si="1"/>
        <v>1</v>
      </c>
      <c r="N27" s="10" t="s">
        <v>24</v>
      </c>
    </row>
    <row r="28" spans="1:14">
      <c r="A28" s="11">
        <v>44223</v>
      </c>
      <c r="B28" s="10">
        <v>3128</v>
      </c>
      <c r="C28" s="10">
        <v>26</v>
      </c>
      <c r="D28" s="10" t="s">
        <v>14</v>
      </c>
      <c r="E28" s="10" t="s">
        <v>29</v>
      </c>
      <c r="F28" s="10" t="s">
        <v>21</v>
      </c>
      <c r="G28" s="10">
        <v>0</v>
      </c>
      <c r="H28" s="10">
        <v>0</v>
      </c>
      <c r="I28" s="10" t="s">
        <v>17</v>
      </c>
      <c r="J28" s="11">
        <v>44291</v>
      </c>
      <c r="K28" s="10"/>
      <c r="L28" s="10">
        <f t="shared" si="0"/>
        <v>68</v>
      </c>
      <c r="M28" s="10">
        <f t="shared" si="1"/>
        <v>2</v>
      </c>
      <c r="N28" s="10" t="s">
        <v>18</v>
      </c>
    </row>
    <row r="29" spans="1:14">
      <c r="A29" s="11">
        <v>44224</v>
      </c>
      <c r="B29" s="10">
        <v>3129</v>
      </c>
      <c r="C29" s="10">
        <v>25</v>
      </c>
      <c r="D29" s="10" t="s">
        <v>19</v>
      </c>
      <c r="E29" s="10" t="s">
        <v>27</v>
      </c>
      <c r="F29" s="10" t="s">
        <v>16</v>
      </c>
      <c r="G29" s="10">
        <v>0</v>
      </c>
      <c r="H29" s="10">
        <v>0</v>
      </c>
      <c r="I29" s="10" t="s">
        <v>22</v>
      </c>
      <c r="J29" s="11">
        <v>44355</v>
      </c>
      <c r="K29" s="10"/>
      <c r="L29" s="10">
        <f t="shared" si="0"/>
        <v>131</v>
      </c>
      <c r="M29" s="10">
        <f t="shared" si="1"/>
        <v>4</v>
      </c>
      <c r="N29" s="10" t="s">
        <v>31</v>
      </c>
    </row>
    <row r="30" spans="1:14">
      <c r="A30" s="11">
        <v>44225</v>
      </c>
      <c r="B30" s="10">
        <v>3219</v>
      </c>
      <c r="C30" s="10">
        <v>28</v>
      </c>
      <c r="D30" s="10" t="s">
        <v>14</v>
      </c>
      <c r="E30" s="10" t="s">
        <v>23</v>
      </c>
      <c r="F30" s="10" t="s">
        <v>21</v>
      </c>
      <c r="G30" s="10">
        <v>0</v>
      </c>
      <c r="H30" s="10">
        <v>0</v>
      </c>
      <c r="I30" s="10" t="s">
        <v>17</v>
      </c>
      <c r="J30" s="11">
        <v>44325</v>
      </c>
      <c r="K30" s="10"/>
      <c r="L30" s="10">
        <f t="shared" si="0"/>
        <v>100</v>
      </c>
      <c r="M30" s="10">
        <f t="shared" si="1"/>
        <v>3</v>
      </c>
      <c r="N30" s="10" t="s">
        <v>18</v>
      </c>
    </row>
    <row r="31" spans="1:14">
      <c r="A31" s="11">
        <v>44226</v>
      </c>
      <c r="B31" s="10">
        <v>3654</v>
      </c>
      <c r="C31" s="10">
        <v>29</v>
      </c>
      <c r="D31" s="10" t="s">
        <v>19</v>
      </c>
      <c r="E31" s="10" t="s">
        <v>25</v>
      </c>
      <c r="F31" s="10" t="s">
        <v>16</v>
      </c>
      <c r="G31" s="10">
        <v>0</v>
      </c>
      <c r="H31" s="10">
        <v>0</v>
      </c>
      <c r="I31" s="10" t="s">
        <v>26</v>
      </c>
      <c r="J31" s="11">
        <v>44385</v>
      </c>
      <c r="K31" s="10"/>
      <c r="L31" s="10">
        <f t="shared" si="0"/>
        <v>159</v>
      </c>
      <c r="M31" s="10">
        <f t="shared" si="1"/>
        <v>5</v>
      </c>
      <c r="N31" s="10" t="s">
        <v>24</v>
      </c>
    </row>
    <row r="32" spans="1:14">
      <c r="A32" s="11">
        <v>44227</v>
      </c>
      <c r="B32" s="10">
        <v>3658</v>
      </c>
      <c r="C32" s="10">
        <v>27</v>
      </c>
      <c r="D32" s="10" t="s">
        <v>19</v>
      </c>
      <c r="E32" s="10" t="s">
        <v>27</v>
      </c>
      <c r="F32" s="10" t="s">
        <v>21</v>
      </c>
      <c r="G32" s="10">
        <v>0</v>
      </c>
      <c r="H32" s="10">
        <v>0</v>
      </c>
      <c r="I32" s="10" t="s">
        <v>28</v>
      </c>
      <c r="J32" s="11">
        <v>44424</v>
      </c>
      <c r="K32" s="10"/>
      <c r="L32" s="10">
        <f t="shared" si="0"/>
        <v>197</v>
      </c>
      <c r="M32" s="10">
        <f t="shared" si="1"/>
        <v>6</v>
      </c>
      <c r="N32" s="10" t="s">
        <v>18</v>
      </c>
    </row>
    <row r="33" spans="1:14">
      <c r="A33" s="11">
        <v>44228</v>
      </c>
      <c r="B33" s="10">
        <v>3659</v>
      </c>
      <c r="C33" s="10">
        <v>38</v>
      </c>
      <c r="D33" s="10" t="s">
        <v>19</v>
      </c>
      <c r="E33" s="10" t="s">
        <v>20</v>
      </c>
      <c r="F33" s="10" t="s">
        <v>16</v>
      </c>
      <c r="G33" s="10">
        <v>0</v>
      </c>
      <c r="H33" s="10">
        <v>0</v>
      </c>
      <c r="I33" s="10" t="s">
        <v>26</v>
      </c>
      <c r="J33" s="11">
        <v>44454</v>
      </c>
      <c r="K33" s="10"/>
      <c r="L33" s="10">
        <f t="shared" si="0"/>
        <v>226</v>
      </c>
      <c r="M33" s="10">
        <f t="shared" si="1"/>
        <v>7</v>
      </c>
      <c r="N33" s="10" t="s">
        <v>24</v>
      </c>
    </row>
    <row r="34" spans="1:14">
      <c r="A34" s="11">
        <v>44229</v>
      </c>
      <c r="B34" s="10">
        <v>2556</v>
      </c>
      <c r="C34" s="10">
        <v>34</v>
      </c>
      <c r="D34" s="10" t="s">
        <v>19</v>
      </c>
      <c r="E34" s="10" t="s">
        <v>34</v>
      </c>
      <c r="F34" s="10" t="s">
        <v>16</v>
      </c>
      <c r="G34" s="10">
        <v>0</v>
      </c>
      <c r="H34" s="10">
        <v>0</v>
      </c>
      <c r="I34" s="10" t="s">
        <v>26</v>
      </c>
      <c r="J34" s="11">
        <v>44302</v>
      </c>
      <c r="K34" s="10"/>
      <c r="L34" s="10">
        <f t="shared" si="0"/>
        <v>73</v>
      </c>
      <c r="M34" s="10">
        <f t="shared" si="1"/>
        <v>2</v>
      </c>
      <c r="N34" s="10" t="s">
        <v>18</v>
      </c>
    </row>
    <row r="35" spans="1:14">
      <c r="A35" s="11">
        <v>44230</v>
      </c>
      <c r="B35" s="10">
        <v>6548</v>
      </c>
      <c r="C35" s="10">
        <v>35</v>
      </c>
      <c r="D35" s="10" t="s">
        <v>14</v>
      </c>
      <c r="E35" s="10" t="s">
        <v>34</v>
      </c>
      <c r="F35" s="10" t="s">
        <v>21</v>
      </c>
      <c r="G35" s="10">
        <v>1</v>
      </c>
      <c r="H35" s="10">
        <v>0</v>
      </c>
      <c r="I35" s="10" t="s">
        <v>17</v>
      </c>
      <c r="J35" s="11">
        <v>44334</v>
      </c>
      <c r="K35" s="10"/>
      <c r="L35" s="10">
        <f t="shared" ref="L35:L66" si="2">DATEDIF(A35,J35,"D")</f>
        <v>104</v>
      </c>
      <c r="M35" s="10">
        <f t="shared" ref="M35:M66" si="3">DATEDIF(A35,J35,"M")</f>
        <v>3</v>
      </c>
      <c r="N35" s="10" t="s">
        <v>24</v>
      </c>
    </row>
    <row r="36" spans="1:14">
      <c r="A36" s="11">
        <v>44231</v>
      </c>
      <c r="B36" s="10">
        <v>6549</v>
      </c>
      <c r="C36" s="10">
        <v>45</v>
      </c>
      <c r="D36" s="10" t="s">
        <v>19</v>
      </c>
      <c r="E36" s="10" t="s">
        <v>35</v>
      </c>
      <c r="F36" s="10" t="s">
        <v>16</v>
      </c>
      <c r="G36" s="10">
        <v>0</v>
      </c>
      <c r="H36" s="10">
        <v>0</v>
      </c>
      <c r="I36" s="10" t="s">
        <v>22</v>
      </c>
      <c r="J36" s="11">
        <v>44360</v>
      </c>
      <c r="K36" s="10"/>
      <c r="L36" s="10">
        <f t="shared" si="2"/>
        <v>129</v>
      </c>
      <c r="M36" s="10">
        <f t="shared" si="3"/>
        <v>4</v>
      </c>
      <c r="N36" s="10" t="s">
        <v>18</v>
      </c>
    </row>
    <row r="37" spans="1:14">
      <c r="A37" s="11">
        <v>44232</v>
      </c>
      <c r="B37" s="10">
        <v>6550</v>
      </c>
      <c r="C37" s="10">
        <v>43</v>
      </c>
      <c r="D37" s="10" t="s">
        <v>14</v>
      </c>
      <c r="E37" s="10" t="s">
        <v>35</v>
      </c>
      <c r="F37" s="10" t="s">
        <v>21</v>
      </c>
      <c r="G37" s="10">
        <v>0</v>
      </c>
      <c r="H37" s="10">
        <v>0</v>
      </c>
      <c r="I37" s="10" t="s">
        <v>26</v>
      </c>
      <c r="J37" s="11">
        <v>44502</v>
      </c>
      <c r="K37" s="10"/>
      <c r="L37" s="10">
        <f t="shared" si="2"/>
        <v>270</v>
      </c>
      <c r="M37" s="10">
        <f t="shared" si="3"/>
        <v>8</v>
      </c>
      <c r="N37" s="10" t="s">
        <v>18</v>
      </c>
    </row>
    <row r="38" spans="1:14">
      <c r="A38" s="11">
        <v>44233</v>
      </c>
      <c r="B38" s="10">
        <v>6551</v>
      </c>
      <c r="C38" s="10">
        <v>21</v>
      </c>
      <c r="D38" s="10" t="s">
        <v>19</v>
      </c>
      <c r="E38" s="10" t="s">
        <v>15</v>
      </c>
      <c r="F38" s="10" t="s">
        <v>16</v>
      </c>
      <c r="G38" s="10">
        <v>0</v>
      </c>
      <c r="H38" s="10">
        <v>0</v>
      </c>
      <c r="I38" s="10" t="s">
        <v>28</v>
      </c>
      <c r="J38" s="11">
        <v>44454</v>
      </c>
      <c r="K38" s="10"/>
      <c r="L38" s="10">
        <f t="shared" si="2"/>
        <v>221</v>
      </c>
      <c r="M38" s="10">
        <f t="shared" si="3"/>
        <v>7</v>
      </c>
      <c r="N38" s="10" t="s">
        <v>18</v>
      </c>
    </row>
    <row r="39" spans="1:14">
      <c r="A39" s="11">
        <v>44234</v>
      </c>
      <c r="B39" s="10">
        <v>6552</v>
      </c>
      <c r="C39" s="10">
        <v>20</v>
      </c>
      <c r="D39" s="10" t="s">
        <v>14</v>
      </c>
      <c r="E39" s="10" t="s">
        <v>15</v>
      </c>
      <c r="F39" s="10" t="s">
        <v>21</v>
      </c>
      <c r="G39" s="10">
        <v>0</v>
      </c>
      <c r="H39" s="10">
        <v>0</v>
      </c>
      <c r="I39" s="10" t="s">
        <v>22</v>
      </c>
      <c r="J39" s="11">
        <v>44289</v>
      </c>
      <c r="K39" s="10"/>
      <c r="L39" s="10">
        <f t="shared" si="2"/>
        <v>55</v>
      </c>
      <c r="M39" s="10">
        <f t="shared" si="3"/>
        <v>1</v>
      </c>
      <c r="N39" s="10" t="s">
        <v>18</v>
      </c>
    </row>
    <row r="40" spans="1:14">
      <c r="A40" s="11">
        <v>44235</v>
      </c>
      <c r="B40" s="10">
        <v>9875</v>
      </c>
      <c r="C40" s="10">
        <v>23</v>
      </c>
      <c r="D40" s="10" t="s">
        <v>14</v>
      </c>
      <c r="E40" s="10" t="s">
        <v>25</v>
      </c>
      <c r="F40" s="10" t="s">
        <v>16</v>
      </c>
      <c r="G40" s="10">
        <v>0</v>
      </c>
      <c r="H40" s="10">
        <v>1</v>
      </c>
      <c r="I40" s="10" t="s">
        <v>26</v>
      </c>
      <c r="J40" s="11">
        <v>44447</v>
      </c>
      <c r="K40" s="10" t="s">
        <v>37</v>
      </c>
      <c r="L40" s="10">
        <f t="shared" si="2"/>
        <v>212</v>
      </c>
      <c r="M40" s="10">
        <f t="shared" si="3"/>
        <v>7</v>
      </c>
      <c r="N40" s="10" t="s">
        <v>24</v>
      </c>
    </row>
    <row r="41" spans="1:14">
      <c r="A41" s="11">
        <v>44236</v>
      </c>
      <c r="B41" s="10">
        <v>6542</v>
      </c>
      <c r="C41" s="10">
        <v>35</v>
      </c>
      <c r="D41" s="10" t="s">
        <v>14</v>
      </c>
      <c r="E41" s="10" t="s">
        <v>23</v>
      </c>
      <c r="F41" s="10" t="s">
        <v>21</v>
      </c>
      <c r="G41" s="10">
        <v>0</v>
      </c>
      <c r="H41" s="10">
        <v>0</v>
      </c>
      <c r="I41" s="10" t="s">
        <v>22</v>
      </c>
      <c r="J41" s="11">
        <v>44409</v>
      </c>
      <c r="K41" s="10"/>
      <c r="L41" s="10">
        <f t="shared" si="2"/>
        <v>173</v>
      </c>
      <c r="M41" s="10">
        <f t="shared" si="3"/>
        <v>5</v>
      </c>
      <c r="N41" s="10" t="s">
        <v>18</v>
      </c>
    </row>
    <row r="42" spans="1:14">
      <c r="A42" s="11">
        <v>44237</v>
      </c>
      <c r="B42" s="10">
        <v>9876</v>
      </c>
      <c r="C42" s="10">
        <v>36</v>
      </c>
      <c r="D42" s="10" t="s">
        <v>19</v>
      </c>
      <c r="E42" s="10" t="s">
        <v>25</v>
      </c>
      <c r="F42" s="10" t="s">
        <v>16</v>
      </c>
      <c r="G42" s="10">
        <v>0</v>
      </c>
      <c r="H42" s="10">
        <v>0</v>
      </c>
      <c r="I42" s="10" t="s">
        <v>22</v>
      </c>
      <c r="J42" s="11">
        <v>44380</v>
      </c>
      <c r="K42" s="10"/>
      <c r="L42" s="10">
        <f t="shared" si="2"/>
        <v>143</v>
      </c>
      <c r="M42" s="10">
        <f t="shared" si="3"/>
        <v>4</v>
      </c>
      <c r="N42" s="10" t="s">
        <v>18</v>
      </c>
    </row>
    <row r="43" spans="1:14">
      <c r="A43" s="11">
        <v>44238</v>
      </c>
      <c r="B43" s="10">
        <v>9871</v>
      </c>
      <c r="C43" s="10">
        <v>34</v>
      </c>
      <c r="D43" s="10" t="s">
        <v>19</v>
      </c>
      <c r="E43" s="10" t="s">
        <v>27</v>
      </c>
      <c r="F43" s="10" t="s">
        <v>21</v>
      </c>
      <c r="G43" s="10">
        <v>0</v>
      </c>
      <c r="H43" s="10">
        <v>0</v>
      </c>
      <c r="I43" s="10" t="s">
        <v>26</v>
      </c>
      <c r="J43" s="11">
        <v>44516</v>
      </c>
      <c r="K43" s="10"/>
      <c r="L43" s="10">
        <f t="shared" si="2"/>
        <v>278</v>
      </c>
      <c r="M43" s="10">
        <f t="shared" si="3"/>
        <v>9</v>
      </c>
      <c r="N43" s="10" t="s">
        <v>24</v>
      </c>
    </row>
    <row r="44" spans="1:14">
      <c r="A44" s="11">
        <v>44239</v>
      </c>
      <c r="B44" s="10">
        <v>9873</v>
      </c>
      <c r="C44" s="10">
        <v>37</v>
      </c>
      <c r="D44" s="10" t="s">
        <v>19</v>
      </c>
      <c r="E44" s="10" t="s">
        <v>29</v>
      </c>
      <c r="F44" s="10" t="s">
        <v>16</v>
      </c>
      <c r="G44" s="10">
        <v>0</v>
      </c>
      <c r="H44" s="10">
        <v>0</v>
      </c>
      <c r="I44" s="10" t="s">
        <v>22</v>
      </c>
      <c r="J44" s="11">
        <v>44539</v>
      </c>
      <c r="K44" s="10"/>
      <c r="L44" s="10">
        <f t="shared" si="2"/>
        <v>300</v>
      </c>
      <c r="M44" s="10">
        <f t="shared" si="3"/>
        <v>9</v>
      </c>
      <c r="N44" s="10" t="s">
        <v>18</v>
      </c>
    </row>
    <row r="45" spans="1:14">
      <c r="A45" s="11">
        <v>44240</v>
      </c>
      <c r="B45" s="10">
        <v>9872</v>
      </c>
      <c r="C45" s="10">
        <v>23</v>
      </c>
      <c r="D45" s="10" t="s">
        <v>19</v>
      </c>
      <c r="E45" s="10" t="s">
        <v>15</v>
      </c>
      <c r="F45" s="10" t="s">
        <v>21</v>
      </c>
      <c r="G45" s="10">
        <v>0</v>
      </c>
      <c r="H45" s="10">
        <v>1</v>
      </c>
      <c r="I45" s="10" t="s">
        <v>17</v>
      </c>
      <c r="J45" s="11">
        <v>44322</v>
      </c>
      <c r="K45" s="10" t="s">
        <v>30</v>
      </c>
      <c r="L45" s="10">
        <f t="shared" si="2"/>
        <v>82</v>
      </c>
      <c r="M45" s="10">
        <f t="shared" si="3"/>
        <v>2</v>
      </c>
      <c r="N45" s="10" t="s">
        <v>24</v>
      </c>
    </row>
    <row r="46" spans="1:14">
      <c r="A46" s="11">
        <v>44241</v>
      </c>
      <c r="B46" s="10">
        <v>6543</v>
      </c>
      <c r="C46" s="10">
        <v>26</v>
      </c>
      <c r="D46" s="10" t="s">
        <v>14</v>
      </c>
      <c r="E46" s="10" t="s">
        <v>29</v>
      </c>
      <c r="F46" s="10" t="s">
        <v>21</v>
      </c>
      <c r="G46" s="10">
        <v>0</v>
      </c>
      <c r="H46" s="10">
        <v>0</v>
      </c>
      <c r="I46" s="10" t="s">
        <v>26</v>
      </c>
      <c r="J46" s="11">
        <v>44283</v>
      </c>
      <c r="K46" s="10"/>
      <c r="L46" s="10">
        <f t="shared" si="2"/>
        <v>42</v>
      </c>
      <c r="M46" s="10">
        <f t="shared" si="3"/>
        <v>1</v>
      </c>
      <c r="N46" s="10" t="s">
        <v>18</v>
      </c>
    </row>
    <row r="47" spans="1:14">
      <c r="A47" s="11">
        <v>44242</v>
      </c>
      <c r="B47" s="10">
        <v>6542</v>
      </c>
      <c r="C47" s="10">
        <v>28</v>
      </c>
      <c r="D47" s="10" t="s">
        <v>14</v>
      </c>
      <c r="E47" s="10" t="s">
        <v>27</v>
      </c>
      <c r="F47" s="10" t="s">
        <v>16</v>
      </c>
      <c r="G47" s="10">
        <v>3</v>
      </c>
      <c r="H47" s="10">
        <v>0</v>
      </c>
      <c r="I47" s="10" t="s">
        <v>28</v>
      </c>
      <c r="J47" s="11">
        <v>44301</v>
      </c>
      <c r="K47" s="10"/>
      <c r="L47" s="10">
        <f t="shared" si="2"/>
        <v>59</v>
      </c>
      <c r="M47" s="10">
        <f t="shared" si="3"/>
        <v>2</v>
      </c>
      <c r="N47" s="10" t="s">
        <v>18</v>
      </c>
    </row>
    <row r="48" spans="1:14">
      <c r="A48" s="11">
        <v>44243</v>
      </c>
      <c r="B48" s="10">
        <v>6541</v>
      </c>
      <c r="C48" s="10">
        <v>29</v>
      </c>
      <c r="D48" s="10" t="s">
        <v>19</v>
      </c>
      <c r="E48" s="10" t="s">
        <v>23</v>
      </c>
      <c r="F48" s="10" t="s">
        <v>16</v>
      </c>
      <c r="G48" s="10">
        <v>0</v>
      </c>
      <c r="H48" s="10">
        <v>0</v>
      </c>
      <c r="I48" s="10" t="s">
        <v>26</v>
      </c>
      <c r="J48" s="11">
        <v>44355</v>
      </c>
      <c r="K48" s="10"/>
      <c r="L48" s="10">
        <f t="shared" si="2"/>
        <v>112</v>
      </c>
      <c r="M48" s="10">
        <f t="shared" si="3"/>
        <v>3</v>
      </c>
      <c r="N48" s="10" t="s">
        <v>18</v>
      </c>
    </row>
    <row r="49" spans="1:14">
      <c r="A49" s="11">
        <v>44244</v>
      </c>
      <c r="B49" s="10">
        <v>8523</v>
      </c>
      <c r="C49" s="10">
        <v>38</v>
      </c>
      <c r="D49" s="10" t="s">
        <v>14</v>
      </c>
      <c r="E49" s="10" t="s">
        <v>25</v>
      </c>
      <c r="F49" s="10" t="s">
        <v>16</v>
      </c>
      <c r="G49" s="10">
        <v>0</v>
      </c>
      <c r="H49" s="10">
        <v>0</v>
      </c>
      <c r="I49" s="10" t="s">
        <v>26</v>
      </c>
      <c r="J49" s="11">
        <v>44345</v>
      </c>
      <c r="K49" s="10"/>
      <c r="L49" s="10">
        <f t="shared" si="2"/>
        <v>101</v>
      </c>
      <c r="M49" s="10">
        <f t="shared" si="3"/>
        <v>3</v>
      </c>
      <c r="N49" s="10" t="s">
        <v>24</v>
      </c>
    </row>
    <row r="50" spans="1:14">
      <c r="A50" s="11">
        <v>44245</v>
      </c>
      <c r="B50" s="10">
        <v>8520</v>
      </c>
      <c r="C50" s="10">
        <v>37</v>
      </c>
      <c r="D50" s="10" t="s">
        <v>19</v>
      </c>
      <c r="E50" s="10" t="s">
        <v>27</v>
      </c>
      <c r="F50" s="10" t="s">
        <v>21</v>
      </c>
      <c r="G50" s="10">
        <v>0</v>
      </c>
      <c r="H50" s="10">
        <v>0</v>
      </c>
      <c r="I50" s="10" t="s">
        <v>17</v>
      </c>
      <c r="J50" s="11">
        <v>44349</v>
      </c>
      <c r="K50" s="10"/>
      <c r="L50" s="10">
        <f t="shared" si="2"/>
        <v>104</v>
      </c>
      <c r="M50" s="10">
        <f t="shared" si="3"/>
        <v>3</v>
      </c>
      <c r="N50" s="10" t="s">
        <v>18</v>
      </c>
    </row>
    <row r="51" spans="1:14">
      <c r="A51" s="11">
        <v>44246</v>
      </c>
      <c r="B51" s="10">
        <v>8521</v>
      </c>
      <c r="C51" s="10">
        <v>31</v>
      </c>
      <c r="D51" s="10" t="s">
        <v>14</v>
      </c>
      <c r="E51" s="10" t="s">
        <v>20</v>
      </c>
      <c r="F51" s="10" t="s">
        <v>16</v>
      </c>
      <c r="G51" s="10">
        <v>0</v>
      </c>
      <c r="H51" s="10">
        <v>0</v>
      </c>
      <c r="I51" s="10" t="s">
        <v>22</v>
      </c>
      <c r="J51" s="11">
        <v>44324</v>
      </c>
      <c r="K51" s="10"/>
      <c r="L51" s="10">
        <f t="shared" si="2"/>
        <v>78</v>
      </c>
      <c r="M51" s="10">
        <f t="shared" si="3"/>
        <v>2</v>
      </c>
      <c r="N51" s="10" t="s">
        <v>18</v>
      </c>
    </row>
    <row r="52" spans="1:14">
      <c r="A52" s="11">
        <v>44247</v>
      </c>
      <c r="B52" s="10">
        <v>8524</v>
      </c>
      <c r="C52" s="10">
        <v>32</v>
      </c>
      <c r="D52" s="10" t="s">
        <v>19</v>
      </c>
      <c r="E52" s="10" t="s">
        <v>23</v>
      </c>
      <c r="F52" s="10" t="s">
        <v>16</v>
      </c>
      <c r="G52" s="10">
        <v>0</v>
      </c>
      <c r="H52" s="10">
        <v>1</v>
      </c>
      <c r="I52" s="10" t="s">
        <v>26</v>
      </c>
      <c r="J52" s="11">
        <v>44360</v>
      </c>
      <c r="K52" s="10" t="s">
        <v>37</v>
      </c>
      <c r="L52" s="10">
        <f t="shared" si="2"/>
        <v>113</v>
      </c>
      <c r="M52" s="10">
        <f t="shared" si="3"/>
        <v>3</v>
      </c>
      <c r="N52" s="10" t="s">
        <v>31</v>
      </c>
    </row>
    <row r="53" spans="1:14">
      <c r="A53" s="11">
        <v>44248</v>
      </c>
      <c r="B53" s="10">
        <v>8257</v>
      </c>
      <c r="C53" s="10">
        <v>36</v>
      </c>
      <c r="D53" s="10" t="s">
        <v>19</v>
      </c>
      <c r="E53" s="10" t="s">
        <v>35</v>
      </c>
      <c r="F53" s="10" t="s">
        <v>16</v>
      </c>
      <c r="G53" s="10">
        <v>0</v>
      </c>
      <c r="H53" s="10">
        <v>0</v>
      </c>
      <c r="I53" s="10" t="s">
        <v>28</v>
      </c>
      <c r="J53" s="11">
        <v>44502</v>
      </c>
      <c r="K53" s="10"/>
      <c r="L53" s="10">
        <f t="shared" si="2"/>
        <v>254</v>
      </c>
      <c r="M53" s="10">
        <f t="shared" si="3"/>
        <v>8</v>
      </c>
      <c r="N53" s="10" t="s">
        <v>18</v>
      </c>
    </row>
    <row r="54" spans="1:14">
      <c r="A54" s="11">
        <v>44249</v>
      </c>
      <c r="B54" s="10">
        <v>8569</v>
      </c>
      <c r="C54" s="10">
        <v>32</v>
      </c>
      <c r="D54" s="10" t="s">
        <v>19</v>
      </c>
      <c r="E54" s="10" t="s">
        <v>15</v>
      </c>
      <c r="F54" s="10" t="s">
        <v>21</v>
      </c>
      <c r="G54" s="10">
        <v>1</v>
      </c>
      <c r="H54" s="10">
        <v>0</v>
      </c>
      <c r="I54" s="10" t="s">
        <v>17</v>
      </c>
      <c r="J54" s="11">
        <v>44444</v>
      </c>
      <c r="K54" s="10"/>
      <c r="L54" s="10">
        <f t="shared" si="2"/>
        <v>195</v>
      </c>
      <c r="M54" s="10">
        <f t="shared" si="3"/>
        <v>6</v>
      </c>
      <c r="N54" s="10" t="s">
        <v>24</v>
      </c>
    </row>
    <row r="55" spans="1:14">
      <c r="A55" s="11">
        <v>44250</v>
      </c>
      <c r="B55" s="10">
        <v>6568</v>
      </c>
      <c r="C55" s="10">
        <v>36</v>
      </c>
      <c r="D55" s="10" t="s">
        <v>14</v>
      </c>
      <c r="E55" s="10" t="s">
        <v>15</v>
      </c>
      <c r="F55" s="10" t="s">
        <v>21</v>
      </c>
      <c r="G55" s="10">
        <v>1</v>
      </c>
      <c r="H55" s="10">
        <v>0</v>
      </c>
      <c r="I55" s="10" t="s">
        <v>22</v>
      </c>
      <c r="J55" s="11">
        <v>44289</v>
      </c>
      <c r="K55" s="10"/>
      <c r="L55" s="10">
        <f t="shared" si="2"/>
        <v>39</v>
      </c>
      <c r="M55" s="10">
        <f t="shared" si="3"/>
        <v>1</v>
      </c>
      <c r="N55" s="10" t="s">
        <v>18</v>
      </c>
    </row>
    <row r="56" spans="1:14">
      <c r="A56" s="11">
        <v>44251</v>
      </c>
      <c r="B56" s="10">
        <v>6569</v>
      </c>
      <c r="C56" s="10">
        <v>35</v>
      </c>
      <c r="D56" s="10" t="s">
        <v>19</v>
      </c>
      <c r="E56" s="10" t="s">
        <v>25</v>
      </c>
      <c r="F56" s="10" t="s">
        <v>16</v>
      </c>
      <c r="G56" s="10">
        <v>0</v>
      </c>
      <c r="H56" s="10">
        <v>0</v>
      </c>
      <c r="I56" s="10" t="s">
        <v>26</v>
      </c>
      <c r="J56" s="11">
        <v>44447</v>
      </c>
      <c r="K56" s="10"/>
      <c r="L56" s="10">
        <f t="shared" si="2"/>
        <v>196</v>
      </c>
      <c r="M56" s="10">
        <f t="shared" si="3"/>
        <v>6</v>
      </c>
      <c r="N56" s="10" t="s">
        <v>24</v>
      </c>
    </row>
    <row r="57" spans="1:14">
      <c r="A57" s="11">
        <v>44252</v>
      </c>
      <c r="B57" s="10">
        <v>6570</v>
      </c>
      <c r="C57" s="10">
        <v>34</v>
      </c>
      <c r="D57" s="10" t="s">
        <v>19</v>
      </c>
      <c r="E57" s="10" t="s">
        <v>23</v>
      </c>
      <c r="F57" s="10" t="s">
        <v>21</v>
      </c>
      <c r="G57" s="10">
        <v>0</v>
      </c>
      <c r="H57" s="10">
        <v>0</v>
      </c>
      <c r="I57" s="10" t="s">
        <v>17</v>
      </c>
      <c r="J57" s="11">
        <v>44409</v>
      </c>
      <c r="K57" s="10"/>
      <c r="L57" s="10">
        <f t="shared" si="2"/>
        <v>157</v>
      </c>
      <c r="M57" s="10">
        <f t="shared" si="3"/>
        <v>5</v>
      </c>
      <c r="N57" s="10" t="s">
        <v>18</v>
      </c>
    </row>
    <row r="58" spans="1:14">
      <c r="A58" s="11">
        <v>44253</v>
      </c>
      <c r="B58" s="10">
        <v>6571</v>
      </c>
      <c r="C58" s="10">
        <v>26</v>
      </c>
      <c r="D58" s="10" t="s">
        <v>19</v>
      </c>
      <c r="E58" s="10" t="s">
        <v>25</v>
      </c>
      <c r="F58" s="10" t="s">
        <v>16</v>
      </c>
      <c r="G58" s="10">
        <v>0</v>
      </c>
      <c r="H58" s="10">
        <v>0</v>
      </c>
      <c r="I58" s="10" t="s">
        <v>22</v>
      </c>
      <c r="J58" s="11">
        <v>44380</v>
      </c>
      <c r="K58" s="10"/>
      <c r="L58" s="10">
        <f t="shared" si="2"/>
        <v>127</v>
      </c>
      <c r="M58" s="10">
        <f t="shared" si="3"/>
        <v>4</v>
      </c>
      <c r="N58" s="10" t="s">
        <v>24</v>
      </c>
    </row>
    <row r="59" spans="1:14">
      <c r="A59" s="11">
        <v>44254</v>
      </c>
      <c r="B59" s="10">
        <v>6572</v>
      </c>
      <c r="C59" s="10">
        <v>25</v>
      </c>
      <c r="D59" s="10" t="s">
        <v>19</v>
      </c>
      <c r="E59" s="10" t="s">
        <v>27</v>
      </c>
      <c r="F59" s="10" t="s">
        <v>21</v>
      </c>
      <c r="G59" s="10">
        <v>0</v>
      </c>
      <c r="H59" s="10">
        <v>0</v>
      </c>
      <c r="I59" s="10" t="s">
        <v>17</v>
      </c>
      <c r="J59" s="11">
        <v>44456</v>
      </c>
      <c r="K59" s="10"/>
      <c r="L59" s="10">
        <f t="shared" si="2"/>
        <v>202</v>
      </c>
      <c r="M59" s="10">
        <f t="shared" si="3"/>
        <v>6</v>
      </c>
      <c r="N59" s="10" t="s">
        <v>18</v>
      </c>
    </row>
    <row r="60" spans="1:14">
      <c r="A60" s="11">
        <v>44255</v>
      </c>
      <c r="B60" s="10">
        <v>6573</v>
      </c>
      <c r="C60" s="10">
        <v>28</v>
      </c>
      <c r="D60" s="10" t="s">
        <v>14</v>
      </c>
      <c r="E60" s="10" t="s">
        <v>29</v>
      </c>
      <c r="F60" s="10" t="s">
        <v>16</v>
      </c>
      <c r="G60" s="10">
        <v>0</v>
      </c>
      <c r="H60" s="10">
        <v>0</v>
      </c>
      <c r="I60" s="10" t="s">
        <v>22</v>
      </c>
      <c r="J60" s="11">
        <v>44351</v>
      </c>
      <c r="K60" s="10"/>
      <c r="L60" s="10">
        <f t="shared" si="2"/>
        <v>96</v>
      </c>
      <c r="M60" s="10">
        <f t="shared" si="3"/>
        <v>3</v>
      </c>
      <c r="N60" s="10" t="s">
        <v>24</v>
      </c>
    </row>
    <row r="61" spans="1:14">
      <c r="A61" s="11">
        <v>44256</v>
      </c>
      <c r="B61" s="10">
        <v>6574</v>
      </c>
      <c r="C61" s="10">
        <v>29</v>
      </c>
      <c r="D61" s="10" t="s">
        <v>19</v>
      </c>
      <c r="E61" s="10" t="s">
        <v>15</v>
      </c>
      <c r="F61" s="10" t="s">
        <v>21</v>
      </c>
      <c r="G61" s="10">
        <v>0</v>
      </c>
      <c r="H61" s="10">
        <v>0</v>
      </c>
      <c r="I61" s="10" t="s">
        <v>17</v>
      </c>
      <c r="J61" s="11">
        <v>44383</v>
      </c>
      <c r="K61" s="10"/>
      <c r="L61" s="10">
        <f t="shared" si="2"/>
        <v>127</v>
      </c>
      <c r="M61" s="10">
        <f t="shared" si="3"/>
        <v>4</v>
      </c>
      <c r="N61" s="10" t="s">
        <v>18</v>
      </c>
    </row>
    <row r="62" spans="1:14">
      <c r="A62" s="11">
        <v>44257</v>
      </c>
      <c r="B62" s="10">
        <v>6575</v>
      </c>
      <c r="C62" s="10">
        <v>27</v>
      </c>
      <c r="D62" s="10" t="s">
        <v>14</v>
      </c>
      <c r="E62" s="10" t="s">
        <v>29</v>
      </c>
      <c r="F62" s="10" t="s">
        <v>16</v>
      </c>
      <c r="G62" s="10">
        <v>3</v>
      </c>
      <c r="H62" s="10">
        <v>0</v>
      </c>
      <c r="I62" s="10" t="s">
        <v>26</v>
      </c>
      <c r="J62" s="11">
        <v>44292</v>
      </c>
      <c r="K62" s="10"/>
      <c r="L62" s="10">
        <f t="shared" si="2"/>
        <v>35</v>
      </c>
      <c r="M62" s="10">
        <f t="shared" si="3"/>
        <v>1</v>
      </c>
      <c r="N62" s="10" t="s">
        <v>24</v>
      </c>
    </row>
    <row r="63" spans="1:14">
      <c r="A63" s="11">
        <v>44258</v>
      </c>
      <c r="B63" s="10">
        <v>6576</v>
      </c>
      <c r="C63" s="10">
        <v>38</v>
      </c>
      <c r="D63" s="10" t="s">
        <v>19</v>
      </c>
      <c r="E63" s="10" t="s">
        <v>27</v>
      </c>
      <c r="F63" s="10" t="s">
        <v>16</v>
      </c>
      <c r="G63" s="10">
        <v>1</v>
      </c>
      <c r="H63" s="10">
        <v>0</v>
      </c>
      <c r="I63" s="10" t="s">
        <v>28</v>
      </c>
      <c r="J63" s="11">
        <v>44324</v>
      </c>
      <c r="K63" s="10"/>
      <c r="L63" s="10">
        <f t="shared" si="2"/>
        <v>66</v>
      </c>
      <c r="M63" s="10">
        <f t="shared" si="3"/>
        <v>2</v>
      </c>
      <c r="N63" s="10" t="s">
        <v>31</v>
      </c>
    </row>
    <row r="64" spans="1:14">
      <c r="A64" s="11">
        <v>44259</v>
      </c>
      <c r="B64" s="10">
        <v>6577</v>
      </c>
      <c r="C64" s="10">
        <v>34</v>
      </c>
      <c r="D64" s="10" t="s">
        <v>14</v>
      </c>
      <c r="E64" s="10" t="s">
        <v>20</v>
      </c>
      <c r="F64" s="10" t="s">
        <v>21</v>
      </c>
      <c r="G64" s="10">
        <v>0</v>
      </c>
      <c r="H64" s="10">
        <v>1</v>
      </c>
      <c r="I64" s="10" t="s">
        <v>26</v>
      </c>
      <c r="J64" s="11">
        <v>44350</v>
      </c>
      <c r="K64" s="10" t="s">
        <v>30</v>
      </c>
      <c r="L64" s="10">
        <f t="shared" si="2"/>
        <v>91</v>
      </c>
      <c r="M64" s="10">
        <f t="shared" si="3"/>
        <v>2</v>
      </c>
      <c r="N64" s="10" t="s">
        <v>18</v>
      </c>
    </row>
    <row r="65" spans="1:14">
      <c r="A65" s="11">
        <v>44260</v>
      </c>
      <c r="B65" s="10">
        <v>6578</v>
      </c>
      <c r="C65" s="10">
        <v>35</v>
      </c>
      <c r="D65" s="10" t="s">
        <v>14</v>
      </c>
      <c r="E65" s="10" t="s">
        <v>23</v>
      </c>
      <c r="F65" s="10" t="s">
        <v>16</v>
      </c>
      <c r="G65" s="10">
        <v>0</v>
      </c>
      <c r="H65" s="10">
        <v>0</v>
      </c>
      <c r="I65" s="10" t="s">
        <v>26</v>
      </c>
      <c r="J65" s="11">
        <v>44502</v>
      </c>
      <c r="K65" s="10"/>
      <c r="L65" s="10">
        <f t="shared" si="2"/>
        <v>242</v>
      </c>
      <c r="M65" s="10">
        <f t="shared" si="3"/>
        <v>7</v>
      </c>
      <c r="N65" s="10" t="s">
        <v>24</v>
      </c>
    </row>
    <row r="66" spans="1:14">
      <c r="A66" s="11">
        <v>44261</v>
      </c>
      <c r="B66" s="10">
        <v>6579</v>
      </c>
      <c r="C66" s="10">
        <v>45</v>
      </c>
      <c r="D66" s="10" t="s">
        <v>14</v>
      </c>
      <c r="E66" s="10" t="s">
        <v>32</v>
      </c>
      <c r="F66" s="10" t="s">
        <v>21</v>
      </c>
      <c r="G66" s="10">
        <v>0</v>
      </c>
      <c r="H66" s="10">
        <v>0</v>
      </c>
      <c r="I66" s="10" t="s">
        <v>17</v>
      </c>
      <c r="J66" s="11">
        <v>44444</v>
      </c>
      <c r="K66" s="10"/>
      <c r="L66" s="10">
        <f t="shared" si="2"/>
        <v>183</v>
      </c>
      <c r="M66" s="10">
        <f t="shared" si="3"/>
        <v>5</v>
      </c>
      <c r="N66" s="10" t="s">
        <v>18</v>
      </c>
    </row>
    <row r="67" spans="1:14">
      <c r="A67" s="11">
        <v>44262</v>
      </c>
      <c r="B67" s="10">
        <v>6580</v>
      </c>
      <c r="C67" s="10">
        <v>43</v>
      </c>
      <c r="D67" s="10" t="s">
        <v>14</v>
      </c>
      <c r="E67" s="10" t="s">
        <v>33</v>
      </c>
      <c r="F67" s="10" t="s">
        <v>16</v>
      </c>
      <c r="G67" s="10">
        <v>4</v>
      </c>
      <c r="H67" s="10">
        <v>0</v>
      </c>
      <c r="I67" s="10" t="s">
        <v>22</v>
      </c>
      <c r="J67" s="11">
        <v>44309</v>
      </c>
      <c r="K67" s="10"/>
      <c r="L67" s="10">
        <f t="shared" ref="L67:L98" si="4">DATEDIF(A67,J67,"D")</f>
        <v>47</v>
      </c>
      <c r="M67" s="10">
        <f t="shared" ref="M67:M98" si="5">DATEDIF(A67,J67,"M")</f>
        <v>1</v>
      </c>
      <c r="N67" s="10" t="s">
        <v>24</v>
      </c>
    </row>
    <row r="68" spans="1:14">
      <c r="A68" s="11">
        <v>44263</v>
      </c>
      <c r="B68" s="10">
        <v>6581</v>
      </c>
      <c r="C68" s="10">
        <v>35</v>
      </c>
      <c r="D68" s="10" t="s">
        <v>19</v>
      </c>
      <c r="E68" s="10" t="s">
        <v>34</v>
      </c>
      <c r="F68" s="10" t="s">
        <v>16</v>
      </c>
      <c r="G68" s="10">
        <v>0</v>
      </c>
      <c r="H68" s="10">
        <v>0</v>
      </c>
      <c r="I68" s="10" t="s">
        <v>26</v>
      </c>
      <c r="J68" s="11">
        <v>44447</v>
      </c>
      <c r="K68" s="10"/>
      <c r="L68" s="10">
        <f t="shared" si="4"/>
        <v>184</v>
      </c>
      <c r="M68" s="10">
        <f t="shared" si="5"/>
        <v>6</v>
      </c>
      <c r="N68" s="10" t="s">
        <v>18</v>
      </c>
    </row>
    <row r="69" spans="1:14">
      <c r="A69" s="11">
        <v>44264</v>
      </c>
      <c r="B69" s="10">
        <v>6582</v>
      </c>
      <c r="C69" s="10">
        <v>36</v>
      </c>
      <c r="D69" s="10" t="s">
        <v>14</v>
      </c>
      <c r="E69" s="10" t="s">
        <v>34</v>
      </c>
      <c r="F69" s="10" t="s">
        <v>16</v>
      </c>
      <c r="G69" s="10">
        <v>0</v>
      </c>
      <c r="H69" s="10">
        <v>1</v>
      </c>
      <c r="I69" s="10" t="s">
        <v>28</v>
      </c>
      <c r="J69" s="11">
        <v>44409</v>
      </c>
      <c r="K69" s="10" t="s">
        <v>37</v>
      </c>
      <c r="L69" s="10">
        <f t="shared" si="4"/>
        <v>145</v>
      </c>
      <c r="M69" s="10">
        <f t="shared" si="5"/>
        <v>4</v>
      </c>
      <c r="N69" s="10" t="s">
        <v>24</v>
      </c>
    </row>
    <row r="70" spans="1:14">
      <c r="A70" s="11">
        <v>44265</v>
      </c>
      <c r="B70" s="10">
        <v>6583</v>
      </c>
      <c r="C70" s="10">
        <v>34</v>
      </c>
      <c r="D70" s="10" t="s">
        <v>19</v>
      </c>
      <c r="E70" s="10" t="s">
        <v>35</v>
      </c>
      <c r="F70" s="10" t="s">
        <v>16</v>
      </c>
      <c r="G70" s="10">
        <v>0</v>
      </c>
      <c r="H70" s="10">
        <v>0</v>
      </c>
      <c r="I70" s="10" t="s">
        <v>22</v>
      </c>
      <c r="J70" s="11">
        <v>44400</v>
      </c>
      <c r="K70" s="10"/>
      <c r="L70" s="10">
        <f t="shared" si="4"/>
        <v>135</v>
      </c>
      <c r="M70" s="10">
        <f t="shared" si="5"/>
        <v>4</v>
      </c>
      <c r="N70" s="10" t="s">
        <v>18</v>
      </c>
    </row>
    <row r="71" spans="1:14">
      <c r="A71" s="11">
        <v>44266</v>
      </c>
      <c r="B71" s="10">
        <v>6584</v>
      </c>
      <c r="C71" s="10">
        <v>37</v>
      </c>
      <c r="D71" s="10" t="s">
        <v>14</v>
      </c>
      <c r="E71" s="10" t="s">
        <v>35</v>
      </c>
      <c r="F71" s="10" t="s">
        <v>21</v>
      </c>
      <c r="G71" s="10">
        <v>0</v>
      </c>
      <c r="H71" s="10">
        <v>0</v>
      </c>
      <c r="I71" s="10" t="s">
        <v>26</v>
      </c>
      <c r="J71" s="11">
        <v>44454</v>
      </c>
      <c r="K71" s="10"/>
      <c r="L71" s="10">
        <f t="shared" si="4"/>
        <v>188</v>
      </c>
      <c r="M71" s="10">
        <f t="shared" si="5"/>
        <v>6</v>
      </c>
      <c r="N71" s="10" t="s">
        <v>24</v>
      </c>
    </row>
    <row r="72" spans="1:14">
      <c r="A72" s="11">
        <v>44267</v>
      </c>
      <c r="B72" s="10">
        <v>6585</v>
      </c>
      <c r="C72" s="10">
        <v>23</v>
      </c>
      <c r="D72" s="10" t="s">
        <v>19</v>
      </c>
      <c r="E72" s="10" t="s">
        <v>15</v>
      </c>
      <c r="F72" s="10" t="s">
        <v>21</v>
      </c>
      <c r="G72" s="10">
        <v>0</v>
      </c>
      <c r="H72" s="10">
        <v>0</v>
      </c>
      <c r="I72" s="10" t="s">
        <v>22</v>
      </c>
      <c r="J72" s="11">
        <v>44289</v>
      </c>
      <c r="K72" s="10"/>
      <c r="L72" s="10">
        <f t="shared" si="4"/>
        <v>22</v>
      </c>
      <c r="M72" s="10">
        <f t="shared" si="5"/>
        <v>0</v>
      </c>
      <c r="N72" s="10" t="s">
        <v>18</v>
      </c>
    </row>
    <row r="73" spans="1:14">
      <c r="A73" s="11">
        <v>44268</v>
      </c>
      <c r="B73" s="10">
        <v>6586</v>
      </c>
      <c r="C73" s="10">
        <v>26</v>
      </c>
      <c r="D73" s="10" t="s">
        <v>14</v>
      </c>
      <c r="E73" s="10" t="s">
        <v>15</v>
      </c>
      <c r="F73" s="10" t="s">
        <v>16</v>
      </c>
      <c r="G73" s="10">
        <v>0</v>
      </c>
      <c r="H73" s="10">
        <v>0</v>
      </c>
      <c r="I73" s="10" t="s">
        <v>17</v>
      </c>
      <c r="J73" s="11">
        <v>44447</v>
      </c>
      <c r="K73" s="10"/>
      <c r="L73" s="10">
        <f t="shared" si="4"/>
        <v>179</v>
      </c>
      <c r="M73" s="10">
        <f t="shared" si="5"/>
        <v>5</v>
      </c>
      <c r="N73" s="10" t="s">
        <v>18</v>
      </c>
    </row>
    <row r="74" spans="1:14">
      <c r="A74" s="11">
        <v>44269</v>
      </c>
      <c r="B74" s="10">
        <v>3548</v>
      </c>
      <c r="C74" s="10">
        <v>28</v>
      </c>
      <c r="D74" s="10" t="s">
        <v>19</v>
      </c>
      <c r="E74" s="10" t="s">
        <v>25</v>
      </c>
      <c r="F74" s="10" t="s">
        <v>21</v>
      </c>
      <c r="G74" s="10">
        <v>0</v>
      </c>
      <c r="H74" s="10">
        <v>0</v>
      </c>
      <c r="I74" s="10" t="s">
        <v>26</v>
      </c>
      <c r="J74" s="11">
        <v>44409</v>
      </c>
      <c r="K74" s="10"/>
      <c r="L74" s="10">
        <f t="shared" si="4"/>
        <v>140</v>
      </c>
      <c r="M74" s="10">
        <f t="shared" si="5"/>
        <v>4</v>
      </c>
      <c r="N74" s="10" t="s">
        <v>18</v>
      </c>
    </row>
    <row r="75" spans="1:14">
      <c r="A75" s="11">
        <v>44270</v>
      </c>
      <c r="B75" s="10">
        <v>6532</v>
      </c>
      <c r="C75" s="10">
        <v>29</v>
      </c>
      <c r="D75" s="10" t="s">
        <v>14</v>
      </c>
      <c r="E75" s="10" t="s">
        <v>27</v>
      </c>
      <c r="F75" s="10" t="s">
        <v>16</v>
      </c>
      <c r="G75" s="10">
        <v>1</v>
      </c>
      <c r="H75" s="10">
        <v>1</v>
      </c>
      <c r="I75" s="10" t="s">
        <v>28</v>
      </c>
      <c r="J75" s="11">
        <v>44380</v>
      </c>
      <c r="K75" s="10" t="s">
        <v>36</v>
      </c>
      <c r="L75" s="10">
        <f t="shared" si="4"/>
        <v>110</v>
      </c>
      <c r="M75" s="10">
        <f t="shared" si="5"/>
        <v>3</v>
      </c>
      <c r="N75" s="10" t="s">
        <v>18</v>
      </c>
    </row>
    <row r="76" spans="1:14">
      <c r="A76" s="11">
        <v>44271</v>
      </c>
      <c r="B76" s="10">
        <v>4758</v>
      </c>
      <c r="C76" s="10">
        <v>38</v>
      </c>
      <c r="D76" s="10" t="s">
        <v>14</v>
      </c>
      <c r="E76" s="10" t="s">
        <v>29</v>
      </c>
      <c r="F76" s="10" t="s">
        <v>21</v>
      </c>
      <c r="G76" s="10">
        <v>0</v>
      </c>
      <c r="H76" s="10">
        <v>0</v>
      </c>
      <c r="I76" s="10" t="s">
        <v>26</v>
      </c>
      <c r="J76" s="11">
        <v>44393</v>
      </c>
      <c r="K76" s="10"/>
      <c r="L76" s="10">
        <f t="shared" si="4"/>
        <v>122</v>
      </c>
      <c r="M76" s="10">
        <f t="shared" si="5"/>
        <v>4</v>
      </c>
      <c r="N76" s="10" t="s">
        <v>24</v>
      </c>
    </row>
    <row r="77" spans="1:14">
      <c r="A77" s="11">
        <v>44272</v>
      </c>
      <c r="B77" s="10">
        <v>2135</v>
      </c>
      <c r="C77" s="10">
        <v>37</v>
      </c>
      <c r="D77" s="10" t="s">
        <v>14</v>
      </c>
      <c r="E77" s="10" t="s">
        <v>15</v>
      </c>
      <c r="F77" s="10" t="s">
        <v>16</v>
      </c>
      <c r="G77" s="10">
        <v>0</v>
      </c>
      <c r="H77" s="10">
        <v>0</v>
      </c>
      <c r="I77" s="10" t="s">
        <v>26</v>
      </c>
      <c r="J77" s="11">
        <v>44440</v>
      </c>
      <c r="K77" s="10"/>
      <c r="L77" s="10">
        <f t="shared" si="4"/>
        <v>168</v>
      </c>
      <c r="M77" s="10">
        <f t="shared" si="5"/>
        <v>5</v>
      </c>
      <c r="N77" s="10" t="s">
        <v>18</v>
      </c>
    </row>
    <row r="78" spans="1:14">
      <c r="A78" s="11">
        <v>44273</v>
      </c>
      <c r="B78" s="10">
        <v>6325</v>
      </c>
      <c r="C78" s="10">
        <v>31</v>
      </c>
      <c r="D78" s="10" t="s">
        <v>14</v>
      </c>
      <c r="E78" s="10" t="s">
        <v>29</v>
      </c>
      <c r="F78" s="10" t="s">
        <v>21</v>
      </c>
      <c r="G78" s="10">
        <v>0</v>
      </c>
      <c r="H78" s="10">
        <v>0</v>
      </c>
      <c r="I78" s="10" t="s">
        <v>17</v>
      </c>
      <c r="J78" s="11">
        <v>44536</v>
      </c>
      <c r="K78" s="10"/>
      <c r="L78" s="10">
        <f t="shared" si="4"/>
        <v>263</v>
      </c>
      <c r="M78" s="10">
        <f t="shared" si="5"/>
        <v>8</v>
      </c>
      <c r="N78" s="10" t="s">
        <v>18</v>
      </c>
    </row>
    <row r="79" spans="1:14">
      <c r="A79" s="11">
        <v>44274</v>
      </c>
      <c r="B79" s="10">
        <v>6987</v>
      </c>
      <c r="C79" s="10">
        <v>32</v>
      </c>
      <c r="D79" s="10" t="s">
        <v>14</v>
      </c>
      <c r="E79" s="10" t="s">
        <v>27</v>
      </c>
      <c r="F79" s="10" t="s">
        <v>16</v>
      </c>
      <c r="G79" s="10">
        <v>0</v>
      </c>
      <c r="H79" s="10">
        <v>1</v>
      </c>
      <c r="I79" s="10" t="s">
        <v>22</v>
      </c>
      <c r="J79" s="11">
        <v>44283</v>
      </c>
      <c r="K79" s="10" t="s">
        <v>30</v>
      </c>
      <c r="L79" s="10">
        <f t="shared" si="4"/>
        <v>9</v>
      </c>
      <c r="M79" s="10">
        <f t="shared" si="5"/>
        <v>0</v>
      </c>
      <c r="N79" s="10" t="s">
        <v>24</v>
      </c>
    </row>
    <row r="80" spans="1:14">
      <c r="A80" s="11">
        <v>44275</v>
      </c>
      <c r="B80" s="10">
        <v>5654</v>
      </c>
      <c r="C80" s="10">
        <v>36</v>
      </c>
      <c r="D80" s="10" t="s">
        <v>19</v>
      </c>
      <c r="E80" s="10" t="s">
        <v>23</v>
      </c>
      <c r="F80" s="10" t="s">
        <v>21</v>
      </c>
      <c r="G80" s="10">
        <v>0</v>
      </c>
      <c r="H80" s="10">
        <v>0</v>
      </c>
      <c r="I80" s="10" t="s">
        <v>26</v>
      </c>
      <c r="J80" s="11">
        <v>44301</v>
      </c>
      <c r="K80" s="10"/>
      <c r="L80" s="10">
        <f t="shared" si="4"/>
        <v>26</v>
      </c>
      <c r="M80" s="10">
        <f t="shared" si="5"/>
        <v>0</v>
      </c>
      <c r="N80" s="10" t="s">
        <v>18</v>
      </c>
    </row>
    <row r="81" spans="1:14">
      <c r="A81" s="11">
        <v>44276</v>
      </c>
      <c r="B81" s="10">
        <v>6594</v>
      </c>
      <c r="C81" s="10">
        <v>32</v>
      </c>
      <c r="D81" s="10" t="s">
        <v>14</v>
      </c>
      <c r="E81" s="10" t="s">
        <v>25</v>
      </c>
      <c r="F81" s="10" t="s">
        <v>16</v>
      </c>
      <c r="G81" s="10">
        <v>0</v>
      </c>
      <c r="H81" s="10">
        <v>0</v>
      </c>
      <c r="I81" s="10" t="s">
        <v>28</v>
      </c>
      <c r="J81" s="11">
        <v>44355</v>
      </c>
      <c r="K81" s="10"/>
      <c r="L81" s="10">
        <f t="shared" si="4"/>
        <v>79</v>
      </c>
      <c r="M81" s="10">
        <f t="shared" si="5"/>
        <v>2</v>
      </c>
      <c r="N81" s="10" t="s">
        <v>24</v>
      </c>
    </row>
    <row r="82" spans="1:14">
      <c r="A82" s="11">
        <v>44277</v>
      </c>
      <c r="B82" s="10">
        <v>6595</v>
      </c>
      <c r="C82" s="10">
        <v>36</v>
      </c>
      <c r="D82" s="10" t="s">
        <v>19</v>
      </c>
      <c r="E82" s="10" t="s">
        <v>27</v>
      </c>
      <c r="F82" s="10" t="s">
        <v>21</v>
      </c>
      <c r="G82" s="10">
        <v>0</v>
      </c>
      <c r="H82" s="10">
        <v>0</v>
      </c>
      <c r="I82" s="10" t="s">
        <v>17</v>
      </c>
      <c r="J82" s="11">
        <v>44345</v>
      </c>
      <c r="K82" s="10"/>
      <c r="L82" s="10">
        <f t="shared" si="4"/>
        <v>68</v>
      </c>
      <c r="M82" s="10">
        <f t="shared" si="5"/>
        <v>2</v>
      </c>
      <c r="N82" s="10" t="s">
        <v>18</v>
      </c>
    </row>
    <row r="83" spans="1:14">
      <c r="A83" s="11">
        <v>44278</v>
      </c>
      <c r="B83" s="10">
        <v>6596</v>
      </c>
      <c r="C83" s="10">
        <v>35</v>
      </c>
      <c r="D83" s="10" t="s">
        <v>14</v>
      </c>
      <c r="E83" s="10" t="s">
        <v>20</v>
      </c>
      <c r="F83" s="10" t="s">
        <v>16</v>
      </c>
      <c r="G83" s="10">
        <v>0</v>
      </c>
      <c r="H83" s="10">
        <v>0</v>
      </c>
      <c r="I83" s="10" t="s">
        <v>22</v>
      </c>
      <c r="J83" s="11">
        <v>44349</v>
      </c>
      <c r="K83" s="10"/>
      <c r="L83" s="10">
        <f t="shared" si="4"/>
        <v>71</v>
      </c>
      <c r="M83" s="10">
        <f t="shared" si="5"/>
        <v>2</v>
      </c>
      <c r="N83" s="10" t="s">
        <v>18</v>
      </c>
    </row>
    <row r="84" spans="1:14">
      <c r="A84" s="11">
        <v>44279</v>
      </c>
      <c r="B84" s="10">
        <v>6597</v>
      </c>
      <c r="C84" s="10">
        <v>34</v>
      </c>
      <c r="D84" s="10" t="s">
        <v>14</v>
      </c>
      <c r="E84" s="10" t="s">
        <v>15</v>
      </c>
      <c r="F84" s="10" t="s">
        <v>21</v>
      </c>
      <c r="G84" s="10">
        <v>3</v>
      </c>
      <c r="H84" s="10">
        <v>0</v>
      </c>
      <c r="I84" s="10" t="s">
        <v>26</v>
      </c>
      <c r="J84" s="11">
        <v>44324</v>
      </c>
      <c r="K84" s="10"/>
      <c r="L84" s="10">
        <f t="shared" si="4"/>
        <v>45</v>
      </c>
      <c r="M84" s="10">
        <f t="shared" si="5"/>
        <v>1</v>
      </c>
      <c r="N84" s="10" t="s">
        <v>18</v>
      </c>
    </row>
    <row r="85" spans="1:14">
      <c r="A85" s="11">
        <v>44280</v>
      </c>
      <c r="B85" s="10">
        <v>6598</v>
      </c>
      <c r="C85" s="10">
        <v>26</v>
      </c>
      <c r="D85" s="10" t="s">
        <v>14</v>
      </c>
      <c r="E85" s="10" t="s">
        <v>20</v>
      </c>
      <c r="F85" s="10" t="s">
        <v>21</v>
      </c>
      <c r="G85" s="10">
        <v>0</v>
      </c>
      <c r="H85" s="10">
        <v>0</v>
      </c>
      <c r="I85" s="10" t="s">
        <v>17</v>
      </c>
      <c r="J85" s="11">
        <v>44360</v>
      </c>
      <c r="K85" s="10"/>
      <c r="L85" s="10">
        <f t="shared" si="4"/>
        <v>80</v>
      </c>
      <c r="M85" s="10">
        <f t="shared" si="5"/>
        <v>2</v>
      </c>
      <c r="N85" s="10" t="s">
        <v>24</v>
      </c>
    </row>
    <row r="86" spans="1:14">
      <c r="A86" s="11">
        <v>44281</v>
      </c>
      <c r="B86" s="10">
        <v>6599</v>
      </c>
      <c r="C86" s="10">
        <v>25</v>
      </c>
      <c r="D86" s="10" t="s">
        <v>14</v>
      </c>
      <c r="E86" s="10" t="s">
        <v>23</v>
      </c>
      <c r="F86" s="10" t="s">
        <v>16</v>
      </c>
      <c r="G86" s="10">
        <v>0</v>
      </c>
      <c r="H86" s="10">
        <v>0</v>
      </c>
      <c r="I86" s="10" t="s">
        <v>22</v>
      </c>
      <c r="J86" s="11">
        <v>44502</v>
      </c>
      <c r="K86" s="10"/>
      <c r="L86" s="10">
        <f t="shared" si="4"/>
        <v>221</v>
      </c>
      <c r="M86" s="10">
        <f t="shared" si="5"/>
        <v>7</v>
      </c>
      <c r="N86" s="10" t="s">
        <v>18</v>
      </c>
    </row>
    <row r="87" spans="1:14">
      <c r="A87" s="11">
        <v>44282</v>
      </c>
      <c r="B87" s="10">
        <v>6600</v>
      </c>
      <c r="C87" s="10">
        <v>28</v>
      </c>
      <c r="D87" s="10" t="s">
        <v>14</v>
      </c>
      <c r="E87" s="10" t="s">
        <v>25</v>
      </c>
      <c r="F87" s="10" t="s">
        <v>16</v>
      </c>
      <c r="G87" s="10">
        <v>0</v>
      </c>
      <c r="H87" s="10">
        <v>0</v>
      </c>
      <c r="I87" s="10" t="s">
        <v>17</v>
      </c>
      <c r="J87" s="11">
        <v>44444</v>
      </c>
      <c r="K87" s="10"/>
      <c r="L87" s="10">
        <f t="shared" si="4"/>
        <v>162</v>
      </c>
      <c r="M87" s="10">
        <f t="shared" si="5"/>
        <v>5</v>
      </c>
      <c r="N87" s="10" t="s">
        <v>18</v>
      </c>
    </row>
    <row r="88" spans="1:14">
      <c r="A88" s="11">
        <v>44283</v>
      </c>
      <c r="B88" s="10">
        <v>6601</v>
      </c>
      <c r="C88" s="10">
        <v>29</v>
      </c>
      <c r="D88" s="10" t="s">
        <v>14</v>
      </c>
      <c r="E88" s="10" t="s">
        <v>27</v>
      </c>
      <c r="F88" s="10" t="s">
        <v>16</v>
      </c>
      <c r="G88" s="10">
        <v>0</v>
      </c>
      <c r="H88" s="10">
        <v>1</v>
      </c>
      <c r="I88" s="10" t="s">
        <v>26</v>
      </c>
      <c r="J88" s="11">
        <v>44289</v>
      </c>
      <c r="K88" s="10" t="s">
        <v>37</v>
      </c>
      <c r="L88" s="10">
        <f t="shared" si="4"/>
        <v>6</v>
      </c>
      <c r="M88" s="10">
        <f t="shared" si="5"/>
        <v>0</v>
      </c>
      <c r="N88" s="10" t="s">
        <v>24</v>
      </c>
    </row>
    <row r="89" spans="1:14">
      <c r="A89" s="11">
        <v>44284</v>
      </c>
      <c r="B89" s="10">
        <v>6602</v>
      </c>
      <c r="C89" s="10">
        <v>27</v>
      </c>
      <c r="D89" s="10" t="s">
        <v>14</v>
      </c>
      <c r="E89" s="10" t="s">
        <v>29</v>
      </c>
      <c r="F89" s="10" t="s">
        <v>21</v>
      </c>
      <c r="G89" s="10">
        <v>0</v>
      </c>
      <c r="H89" s="10">
        <v>0</v>
      </c>
      <c r="I89" s="10" t="s">
        <v>28</v>
      </c>
      <c r="J89" s="11">
        <v>44447</v>
      </c>
      <c r="K89" s="10"/>
      <c r="L89" s="10">
        <f t="shared" si="4"/>
        <v>163</v>
      </c>
      <c r="M89" s="10">
        <f t="shared" si="5"/>
        <v>5</v>
      </c>
      <c r="N89" s="10" t="s">
        <v>18</v>
      </c>
    </row>
    <row r="90" spans="1:14">
      <c r="A90" s="11">
        <v>44285</v>
      </c>
      <c r="B90" s="10">
        <v>6603</v>
      </c>
      <c r="C90" s="10">
        <v>38</v>
      </c>
      <c r="D90" s="10" t="s">
        <v>19</v>
      </c>
      <c r="E90" s="10" t="s">
        <v>15</v>
      </c>
      <c r="F90" s="10" t="s">
        <v>21</v>
      </c>
      <c r="G90" s="10">
        <v>0</v>
      </c>
      <c r="H90" s="10">
        <v>0</v>
      </c>
      <c r="I90" s="10" t="s">
        <v>26</v>
      </c>
      <c r="J90" s="11">
        <v>44409</v>
      </c>
      <c r="K90" s="10"/>
      <c r="L90" s="10">
        <f t="shared" si="4"/>
        <v>124</v>
      </c>
      <c r="M90" s="10">
        <f t="shared" si="5"/>
        <v>4</v>
      </c>
      <c r="N90" s="10" t="s">
        <v>18</v>
      </c>
    </row>
    <row r="91" spans="1:14">
      <c r="A91" s="11">
        <v>44286</v>
      </c>
      <c r="B91" s="10">
        <v>6604</v>
      </c>
      <c r="C91" s="10">
        <v>34</v>
      </c>
      <c r="D91" s="10" t="s">
        <v>14</v>
      </c>
      <c r="E91" s="10" t="s">
        <v>29</v>
      </c>
      <c r="F91" s="10" t="s">
        <v>16</v>
      </c>
      <c r="G91" s="10">
        <v>0</v>
      </c>
      <c r="H91" s="10">
        <v>0</v>
      </c>
      <c r="I91" s="10" t="s">
        <v>26</v>
      </c>
      <c r="J91" s="11">
        <v>44380</v>
      </c>
      <c r="K91" s="10"/>
      <c r="L91" s="10">
        <f t="shared" si="4"/>
        <v>94</v>
      </c>
      <c r="M91" s="10">
        <f t="shared" si="5"/>
        <v>3</v>
      </c>
      <c r="N91" s="10" t="s">
        <v>24</v>
      </c>
    </row>
    <row r="92" spans="1:14">
      <c r="A92" s="11">
        <v>44287</v>
      </c>
      <c r="B92" s="10">
        <v>6605</v>
      </c>
      <c r="C92" s="10">
        <v>35</v>
      </c>
      <c r="D92" s="10" t="s">
        <v>19</v>
      </c>
      <c r="E92" s="10" t="s">
        <v>27</v>
      </c>
      <c r="F92" s="10" t="s">
        <v>21</v>
      </c>
      <c r="G92" s="10">
        <v>0</v>
      </c>
      <c r="H92" s="10">
        <v>0</v>
      </c>
      <c r="I92" s="10" t="s">
        <v>17</v>
      </c>
      <c r="J92" s="11">
        <v>44456</v>
      </c>
      <c r="K92" s="10"/>
      <c r="L92" s="10">
        <f t="shared" si="4"/>
        <v>169</v>
      </c>
      <c r="M92" s="10">
        <f t="shared" si="5"/>
        <v>5</v>
      </c>
      <c r="N92" s="10" t="s">
        <v>18</v>
      </c>
    </row>
    <row r="93" spans="1:14">
      <c r="A93" s="11">
        <v>44288</v>
      </c>
      <c r="B93" s="10">
        <v>6606</v>
      </c>
      <c r="C93" s="10">
        <v>45</v>
      </c>
      <c r="D93" s="10" t="s">
        <v>14</v>
      </c>
      <c r="E93" s="10" t="s">
        <v>23</v>
      </c>
      <c r="F93" s="10" t="s">
        <v>16</v>
      </c>
      <c r="G93" s="10">
        <v>0</v>
      </c>
      <c r="H93" s="10">
        <v>0</v>
      </c>
      <c r="I93" s="10" t="s">
        <v>22</v>
      </c>
      <c r="J93" s="11">
        <v>44351</v>
      </c>
      <c r="K93" s="10"/>
      <c r="L93" s="10">
        <f t="shared" si="4"/>
        <v>63</v>
      </c>
      <c r="M93" s="10">
        <f t="shared" si="5"/>
        <v>2</v>
      </c>
      <c r="N93" s="10" t="s">
        <v>24</v>
      </c>
    </row>
    <row r="94" spans="1:14">
      <c r="A94" s="11">
        <v>44289</v>
      </c>
      <c r="B94" s="10">
        <v>6607</v>
      </c>
      <c r="C94" s="10">
        <v>43</v>
      </c>
      <c r="D94" s="10" t="s">
        <v>19</v>
      </c>
      <c r="E94" s="10" t="s">
        <v>25</v>
      </c>
      <c r="F94" s="10" t="s">
        <v>21</v>
      </c>
      <c r="G94" s="10">
        <v>0</v>
      </c>
      <c r="H94" s="10">
        <v>0</v>
      </c>
      <c r="I94" s="10" t="s">
        <v>26</v>
      </c>
      <c r="J94" s="11">
        <v>44383</v>
      </c>
      <c r="K94" s="10"/>
      <c r="L94" s="10">
        <f t="shared" si="4"/>
        <v>94</v>
      </c>
      <c r="M94" s="10">
        <f t="shared" si="5"/>
        <v>3</v>
      </c>
      <c r="N94" s="10" t="s">
        <v>18</v>
      </c>
    </row>
    <row r="95" spans="1:14">
      <c r="A95" s="11">
        <v>44290</v>
      </c>
      <c r="B95" s="10">
        <v>6608</v>
      </c>
      <c r="C95" s="10">
        <v>38</v>
      </c>
      <c r="D95" s="10" t="s">
        <v>14</v>
      </c>
      <c r="E95" s="10" t="s">
        <v>27</v>
      </c>
      <c r="F95" s="10" t="s">
        <v>16</v>
      </c>
      <c r="G95" s="10">
        <v>0</v>
      </c>
      <c r="H95" s="10">
        <v>0</v>
      </c>
      <c r="I95" s="10" t="s">
        <v>28</v>
      </c>
      <c r="J95" s="11">
        <v>44292</v>
      </c>
      <c r="K95" s="10"/>
      <c r="L95" s="10">
        <f t="shared" si="4"/>
        <v>2</v>
      </c>
      <c r="M95" s="10">
        <f t="shared" si="5"/>
        <v>0</v>
      </c>
      <c r="N95" s="10" t="s">
        <v>24</v>
      </c>
    </row>
    <row r="96" spans="1:14">
      <c r="A96" s="11">
        <v>44291</v>
      </c>
      <c r="B96" s="10">
        <v>6609</v>
      </c>
      <c r="C96" s="10">
        <v>34</v>
      </c>
      <c r="D96" s="10" t="s">
        <v>19</v>
      </c>
      <c r="E96" s="10" t="s">
        <v>20</v>
      </c>
      <c r="F96" s="10" t="s">
        <v>21</v>
      </c>
      <c r="G96" s="10">
        <v>1</v>
      </c>
      <c r="H96" s="10">
        <v>0</v>
      </c>
      <c r="I96" s="10" t="s">
        <v>22</v>
      </c>
      <c r="J96" s="11">
        <v>44324</v>
      </c>
      <c r="K96" s="10"/>
      <c r="L96" s="10">
        <f t="shared" si="4"/>
        <v>33</v>
      </c>
      <c r="M96" s="10">
        <f t="shared" si="5"/>
        <v>1</v>
      </c>
      <c r="N96" s="10" t="s">
        <v>18</v>
      </c>
    </row>
    <row r="97" spans="1:14">
      <c r="A97" s="11">
        <v>44292</v>
      </c>
      <c r="B97" s="10">
        <v>6610</v>
      </c>
      <c r="C97" s="10">
        <v>35</v>
      </c>
      <c r="D97" s="10" t="s">
        <v>14</v>
      </c>
      <c r="E97" s="10" t="s">
        <v>23</v>
      </c>
      <c r="F97" s="10" t="s">
        <v>16</v>
      </c>
      <c r="G97" s="10">
        <v>2</v>
      </c>
      <c r="H97" s="10">
        <v>0</v>
      </c>
      <c r="I97" s="10" t="s">
        <v>26</v>
      </c>
      <c r="J97" s="11">
        <v>44350</v>
      </c>
      <c r="K97" s="10"/>
      <c r="L97" s="10">
        <f t="shared" si="4"/>
        <v>58</v>
      </c>
      <c r="M97" s="10">
        <f t="shared" si="5"/>
        <v>1</v>
      </c>
      <c r="N97" s="10" t="s">
        <v>24</v>
      </c>
    </row>
    <row r="98" spans="1:14">
      <c r="A98" s="11">
        <v>44293</v>
      </c>
      <c r="B98" s="10">
        <v>6611</v>
      </c>
      <c r="C98" s="10">
        <v>45</v>
      </c>
      <c r="D98" s="10" t="s">
        <v>14</v>
      </c>
      <c r="E98" s="10" t="s">
        <v>32</v>
      </c>
      <c r="F98" s="10" t="s">
        <v>16</v>
      </c>
      <c r="G98" s="10">
        <v>1</v>
      </c>
      <c r="H98" s="10">
        <v>0</v>
      </c>
      <c r="I98" s="10" t="s">
        <v>22</v>
      </c>
      <c r="J98" s="11">
        <v>44502</v>
      </c>
      <c r="K98" s="10"/>
      <c r="L98" s="10">
        <f t="shared" si="4"/>
        <v>209</v>
      </c>
      <c r="M98" s="10">
        <f t="shared" si="5"/>
        <v>6</v>
      </c>
      <c r="N98" s="10" t="s">
        <v>18</v>
      </c>
    </row>
    <row r="99" spans="1:14">
      <c r="A99" s="11">
        <v>44294</v>
      </c>
      <c r="B99" s="10">
        <v>6612</v>
      </c>
      <c r="C99" s="10">
        <v>43</v>
      </c>
      <c r="D99" s="10" t="s">
        <v>14</v>
      </c>
      <c r="E99" s="10" t="s">
        <v>33</v>
      </c>
      <c r="F99" s="10" t="s">
        <v>21</v>
      </c>
      <c r="G99" s="10">
        <v>1</v>
      </c>
      <c r="H99" s="10">
        <v>0</v>
      </c>
      <c r="I99" s="10" t="s">
        <v>22</v>
      </c>
      <c r="J99" s="11">
        <v>44444</v>
      </c>
      <c r="K99" s="10"/>
      <c r="L99" s="10">
        <f t="shared" ref="L99:L121" si="6">DATEDIF(A99,J99,"D")</f>
        <v>150</v>
      </c>
      <c r="M99" s="10">
        <f t="shared" ref="M99:M121" si="7">DATEDIF(A99,J99,"M")</f>
        <v>4</v>
      </c>
      <c r="N99" s="10" t="s">
        <v>18</v>
      </c>
    </row>
    <row r="100" spans="1:14">
      <c r="A100" s="11">
        <v>44295</v>
      </c>
      <c r="B100" s="10">
        <v>7546</v>
      </c>
      <c r="C100" s="10">
        <v>35</v>
      </c>
      <c r="D100" s="10" t="s">
        <v>14</v>
      </c>
      <c r="E100" s="10" t="s">
        <v>34</v>
      </c>
      <c r="F100" s="10" t="s">
        <v>16</v>
      </c>
      <c r="G100" s="10">
        <v>0</v>
      </c>
      <c r="H100" s="10">
        <v>0</v>
      </c>
      <c r="I100" s="10" t="s">
        <v>26</v>
      </c>
      <c r="J100" s="11">
        <v>44309</v>
      </c>
      <c r="K100" s="10"/>
      <c r="L100" s="10">
        <f t="shared" si="6"/>
        <v>14</v>
      </c>
      <c r="M100" s="10">
        <f t="shared" si="7"/>
        <v>0</v>
      </c>
      <c r="N100" s="10" t="s">
        <v>18</v>
      </c>
    </row>
    <row r="101" spans="1:14">
      <c r="A101" s="11">
        <v>44296</v>
      </c>
      <c r="B101" s="10">
        <v>7453</v>
      </c>
      <c r="C101" s="10">
        <v>36</v>
      </c>
      <c r="D101" s="10" t="s">
        <v>19</v>
      </c>
      <c r="E101" s="10" t="s">
        <v>34</v>
      </c>
      <c r="F101" s="10" t="s">
        <v>21</v>
      </c>
      <c r="G101" s="10">
        <v>0</v>
      </c>
      <c r="H101" s="10">
        <v>0</v>
      </c>
      <c r="I101" s="10" t="s">
        <v>22</v>
      </c>
      <c r="J101" s="11">
        <v>44447</v>
      </c>
      <c r="K101" s="10"/>
      <c r="L101" s="10">
        <f t="shared" si="6"/>
        <v>151</v>
      </c>
      <c r="M101" s="10">
        <f t="shared" si="7"/>
        <v>4</v>
      </c>
      <c r="N101" s="10" t="s">
        <v>18</v>
      </c>
    </row>
    <row r="102" spans="1:14">
      <c r="A102" s="11">
        <v>44297</v>
      </c>
      <c r="B102" s="10">
        <v>7452</v>
      </c>
      <c r="C102" s="10">
        <v>34</v>
      </c>
      <c r="D102" s="10" t="s">
        <v>14</v>
      </c>
      <c r="E102" s="10" t="s">
        <v>35</v>
      </c>
      <c r="F102" s="10" t="s">
        <v>16</v>
      </c>
      <c r="G102" s="10">
        <v>0</v>
      </c>
      <c r="H102" s="10">
        <v>0</v>
      </c>
      <c r="I102" s="10" t="s">
        <v>17</v>
      </c>
      <c r="J102" s="11">
        <v>44349</v>
      </c>
      <c r="K102" s="10"/>
      <c r="L102" s="10">
        <f t="shared" si="6"/>
        <v>52</v>
      </c>
      <c r="M102" s="10">
        <f t="shared" si="7"/>
        <v>1</v>
      </c>
      <c r="N102" s="10" t="s">
        <v>24</v>
      </c>
    </row>
    <row r="103" spans="1:14">
      <c r="A103" s="11">
        <v>44298</v>
      </c>
      <c r="B103" s="10">
        <v>7451</v>
      </c>
      <c r="C103" s="10">
        <v>37</v>
      </c>
      <c r="D103" s="10" t="s">
        <v>19</v>
      </c>
      <c r="E103" s="10" t="s">
        <v>35</v>
      </c>
      <c r="F103" s="10" t="s">
        <v>21</v>
      </c>
      <c r="G103" s="10">
        <v>0</v>
      </c>
      <c r="H103" s="10">
        <v>0</v>
      </c>
      <c r="I103" s="10" t="s">
        <v>26</v>
      </c>
      <c r="J103" s="11">
        <v>44324</v>
      </c>
      <c r="K103" s="10"/>
      <c r="L103" s="10">
        <f t="shared" si="6"/>
        <v>26</v>
      </c>
      <c r="M103" s="10">
        <f t="shared" si="7"/>
        <v>0</v>
      </c>
      <c r="N103" s="10" t="s">
        <v>18</v>
      </c>
    </row>
    <row r="104" spans="1:14">
      <c r="A104" s="11">
        <v>44299</v>
      </c>
      <c r="B104" s="10">
        <v>6617</v>
      </c>
      <c r="C104" s="10">
        <v>23</v>
      </c>
      <c r="D104" s="10" t="s">
        <v>14</v>
      </c>
      <c r="E104" s="10" t="s">
        <v>15</v>
      </c>
      <c r="F104" s="10" t="s">
        <v>16</v>
      </c>
      <c r="G104" s="10">
        <v>0</v>
      </c>
      <c r="H104" s="10">
        <v>0</v>
      </c>
      <c r="I104" s="10" t="s">
        <v>28</v>
      </c>
      <c r="J104" s="11">
        <v>44360</v>
      </c>
      <c r="K104" s="10"/>
      <c r="L104" s="10">
        <f t="shared" si="6"/>
        <v>61</v>
      </c>
      <c r="M104" s="10">
        <f t="shared" si="7"/>
        <v>2</v>
      </c>
      <c r="N104" s="10" t="s">
        <v>18</v>
      </c>
    </row>
    <row r="105" spans="1:14">
      <c r="A105" s="11">
        <v>44300</v>
      </c>
      <c r="B105" s="10">
        <v>6618</v>
      </c>
      <c r="C105" s="10">
        <v>26</v>
      </c>
      <c r="D105" s="10" t="s">
        <v>14</v>
      </c>
      <c r="E105" s="10" t="s">
        <v>15</v>
      </c>
      <c r="F105" s="10" t="s">
        <v>21</v>
      </c>
      <c r="G105" s="10">
        <v>0</v>
      </c>
      <c r="H105" s="10">
        <v>0</v>
      </c>
      <c r="I105" s="10" t="s">
        <v>26</v>
      </c>
      <c r="J105" s="11">
        <v>44502</v>
      </c>
      <c r="K105" s="10"/>
      <c r="L105" s="10">
        <f t="shared" si="6"/>
        <v>202</v>
      </c>
      <c r="M105" s="10">
        <f t="shared" si="7"/>
        <v>6</v>
      </c>
      <c r="N105" s="10" t="s">
        <v>24</v>
      </c>
    </row>
    <row r="106" spans="1:14">
      <c r="A106" s="11">
        <v>44301</v>
      </c>
      <c r="B106" s="10">
        <v>8965</v>
      </c>
      <c r="C106" s="10">
        <v>28</v>
      </c>
      <c r="D106" s="10" t="s">
        <v>14</v>
      </c>
      <c r="E106" s="10" t="s">
        <v>25</v>
      </c>
      <c r="F106" s="10" t="s">
        <v>16</v>
      </c>
      <c r="G106" s="10">
        <v>0</v>
      </c>
      <c r="H106" s="10">
        <v>1</v>
      </c>
      <c r="I106" s="10" t="s">
        <v>26</v>
      </c>
      <c r="J106" s="11">
        <v>44444</v>
      </c>
      <c r="K106" s="10" t="s">
        <v>36</v>
      </c>
      <c r="L106" s="10">
        <f t="shared" si="6"/>
        <v>143</v>
      </c>
      <c r="M106" s="10">
        <f t="shared" si="7"/>
        <v>4</v>
      </c>
      <c r="N106" s="10" t="s">
        <v>18</v>
      </c>
    </row>
    <row r="107" spans="1:14">
      <c r="A107" s="11">
        <v>44302</v>
      </c>
      <c r="B107" s="10">
        <v>8967</v>
      </c>
      <c r="C107" s="10">
        <v>29</v>
      </c>
      <c r="D107" s="10" t="s">
        <v>14</v>
      </c>
      <c r="E107" s="10" t="s">
        <v>27</v>
      </c>
      <c r="F107" s="10" t="s">
        <v>21</v>
      </c>
      <c r="G107" s="10">
        <v>0</v>
      </c>
      <c r="H107" s="10">
        <v>0</v>
      </c>
      <c r="I107" s="10" t="s">
        <v>26</v>
      </c>
      <c r="J107" s="11">
        <v>44411</v>
      </c>
      <c r="K107" s="10"/>
      <c r="L107" s="10">
        <f t="shared" si="6"/>
        <v>109</v>
      </c>
      <c r="M107" s="10">
        <f t="shared" si="7"/>
        <v>3</v>
      </c>
      <c r="N107" s="10" t="s">
        <v>24</v>
      </c>
    </row>
    <row r="108" spans="1:14">
      <c r="A108" s="11">
        <v>44303</v>
      </c>
      <c r="B108" s="10">
        <v>6621</v>
      </c>
      <c r="C108" s="10">
        <v>32</v>
      </c>
      <c r="D108" s="10" t="s">
        <v>14</v>
      </c>
      <c r="E108" s="10" t="s">
        <v>20</v>
      </c>
      <c r="F108" s="10" t="s">
        <v>16</v>
      </c>
      <c r="G108" s="10">
        <v>0</v>
      </c>
      <c r="H108" s="10">
        <v>0</v>
      </c>
      <c r="I108" s="10" t="s">
        <v>17</v>
      </c>
      <c r="J108" s="11">
        <v>44447</v>
      </c>
      <c r="K108" s="10"/>
      <c r="L108" s="10">
        <f t="shared" si="6"/>
        <v>144</v>
      </c>
      <c r="M108" s="10">
        <f t="shared" si="7"/>
        <v>4</v>
      </c>
      <c r="N108" s="10" t="s">
        <v>18</v>
      </c>
    </row>
    <row r="109" spans="1:14">
      <c r="A109" s="11">
        <v>44304</v>
      </c>
      <c r="B109" s="10">
        <v>6622</v>
      </c>
      <c r="C109" s="10">
        <v>36</v>
      </c>
      <c r="D109" s="10" t="s">
        <v>14</v>
      </c>
      <c r="E109" s="10" t="s">
        <v>34</v>
      </c>
      <c r="F109" s="10" t="s">
        <v>21</v>
      </c>
      <c r="G109" s="10">
        <v>0</v>
      </c>
      <c r="H109" s="10">
        <v>0</v>
      </c>
      <c r="I109" s="10" t="s">
        <v>22</v>
      </c>
      <c r="J109" s="11">
        <v>44409</v>
      </c>
      <c r="K109" s="10"/>
      <c r="L109" s="10">
        <f t="shared" si="6"/>
        <v>105</v>
      </c>
      <c r="M109" s="10">
        <f t="shared" si="7"/>
        <v>3</v>
      </c>
      <c r="N109" s="10" t="s">
        <v>24</v>
      </c>
    </row>
    <row r="110" spans="1:14">
      <c r="A110" s="11">
        <v>44305</v>
      </c>
      <c r="B110" s="10">
        <v>6623</v>
      </c>
      <c r="C110" s="10">
        <v>35</v>
      </c>
      <c r="D110" s="10" t="s">
        <v>19</v>
      </c>
      <c r="E110" s="10" t="s">
        <v>34</v>
      </c>
      <c r="F110" s="10" t="s">
        <v>21</v>
      </c>
      <c r="G110" s="10">
        <v>0</v>
      </c>
      <c r="H110" s="10">
        <v>0</v>
      </c>
      <c r="I110" s="10" t="s">
        <v>26</v>
      </c>
      <c r="J110" s="11">
        <v>44380</v>
      </c>
      <c r="K110" s="10"/>
      <c r="L110" s="10">
        <f t="shared" si="6"/>
        <v>75</v>
      </c>
      <c r="M110" s="10">
        <f t="shared" si="7"/>
        <v>2</v>
      </c>
      <c r="N110" s="10" t="s">
        <v>18</v>
      </c>
    </row>
    <row r="111" spans="1:14">
      <c r="A111" s="11">
        <v>44306</v>
      </c>
      <c r="B111" s="10">
        <v>6624</v>
      </c>
      <c r="C111" s="10">
        <v>34</v>
      </c>
      <c r="D111" s="10" t="s">
        <v>19</v>
      </c>
      <c r="E111" s="10" t="s">
        <v>35</v>
      </c>
      <c r="F111" s="10" t="s">
        <v>16</v>
      </c>
      <c r="G111" s="10">
        <v>0</v>
      </c>
      <c r="H111" s="10">
        <v>0</v>
      </c>
      <c r="I111" s="10" t="s">
        <v>28</v>
      </c>
      <c r="J111" s="11">
        <v>44456</v>
      </c>
      <c r="K111" s="10"/>
      <c r="L111" s="10">
        <f t="shared" si="6"/>
        <v>150</v>
      </c>
      <c r="M111" s="10">
        <f t="shared" si="7"/>
        <v>4</v>
      </c>
      <c r="N111" s="10" t="s">
        <v>24</v>
      </c>
    </row>
    <row r="112" spans="1:14">
      <c r="A112" s="11">
        <v>44307</v>
      </c>
      <c r="B112" s="10">
        <v>6625</v>
      </c>
      <c r="C112" s="10">
        <v>26</v>
      </c>
      <c r="D112" s="10" t="s">
        <v>19</v>
      </c>
      <c r="E112" s="10" t="s">
        <v>35</v>
      </c>
      <c r="F112" s="10" t="s">
        <v>16</v>
      </c>
      <c r="G112" s="10">
        <v>0</v>
      </c>
      <c r="H112" s="10">
        <v>0</v>
      </c>
      <c r="I112" s="10" t="s">
        <v>22</v>
      </c>
      <c r="J112" s="11">
        <v>44351</v>
      </c>
      <c r="K112" s="10"/>
      <c r="L112" s="10">
        <f t="shared" si="6"/>
        <v>44</v>
      </c>
      <c r="M112" s="10">
        <f t="shared" si="7"/>
        <v>1</v>
      </c>
      <c r="N112" s="10" t="s">
        <v>18</v>
      </c>
    </row>
    <row r="113" spans="1:14">
      <c r="A113" s="11">
        <v>44308</v>
      </c>
      <c r="B113" s="10">
        <v>6626</v>
      </c>
      <c r="C113" s="10">
        <v>25</v>
      </c>
      <c r="D113" s="10" t="s">
        <v>19</v>
      </c>
      <c r="E113" s="10" t="s">
        <v>15</v>
      </c>
      <c r="F113" s="10" t="s">
        <v>16</v>
      </c>
      <c r="G113" s="10">
        <v>0</v>
      </c>
      <c r="H113" s="10">
        <v>0</v>
      </c>
      <c r="I113" s="10" t="s">
        <v>26</v>
      </c>
      <c r="J113" s="11">
        <v>44383</v>
      </c>
      <c r="K113" s="10"/>
      <c r="L113" s="10">
        <f t="shared" si="6"/>
        <v>75</v>
      </c>
      <c r="M113" s="10">
        <f t="shared" si="7"/>
        <v>2</v>
      </c>
      <c r="N113" s="10" t="s">
        <v>18</v>
      </c>
    </row>
    <row r="114" spans="1:14">
      <c r="A114" s="11">
        <v>44309</v>
      </c>
      <c r="B114" s="10">
        <v>6627</v>
      </c>
      <c r="C114" s="10">
        <v>28</v>
      </c>
      <c r="D114" s="10" t="s">
        <v>14</v>
      </c>
      <c r="E114" s="10" t="s">
        <v>15</v>
      </c>
      <c r="F114" s="10" t="s">
        <v>21</v>
      </c>
      <c r="G114" s="10">
        <v>0</v>
      </c>
      <c r="H114" s="10">
        <v>0</v>
      </c>
      <c r="I114" s="10" t="s">
        <v>22</v>
      </c>
      <c r="J114" s="11">
        <v>44353</v>
      </c>
      <c r="K114" s="10"/>
      <c r="L114" s="10">
        <f t="shared" si="6"/>
        <v>44</v>
      </c>
      <c r="M114" s="10">
        <f t="shared" si="7"/>
        <v>1</v>
      </c>
      <c r="N114" s="10" t="s">
        <v>24</v>
      </c>
    </row>
    <row r="115" spans="1:14">
      <c r="A115" s="11">
        <v>44310</v>
      </c>
      <c r="B115" s="10">
        <v>6628</v>
      </c>
      <c r="C115" s="10">
        <v>29</v>
      </c>
      <c r="D115" s="10" t="s">
        <v>14</v>
      </c>
      <c r="E115" s="10" t="s">
        <v>25</v>
      </c>
      <c r="F115" s="10" t="s">
        <v>16</v>
      </c>
      <c r="G115" s="10">
        <v>0</v>
      </c>
      <c r="H115" s="10">
        <v>0</v>
      </c>
      <c r="I115" s="10" t="s">
        <v>22</v>
      </c>
      <c r="J115" s="11">
        <v>44324</v>
      </c>
      <c r="K115" s="10"/>
      <c r="L115" s="10">
        <f t="shared" si="6"/>
        <v>14</v>
      </c>
      <c r="M115" s="10">
        <f t="shared" si="7"/>
        <v>0</v>
      </c>
      <c r="N115" s="10" t="s">
        <v>18</v>
      </c>
    </row>
    <row r="116" spans="1:14">
      <c r="A116" s="11">
        <v>44311</v>
      </c>
      <c r="B116" s="10">
        <v>6981</v>
      </c>
      <c r="C116" s="10">
        <v>27</v>
      </c>
      <c r="D116" s="10" t="s">
        <v>19</v>
      </c>
      <c r="E116" s="10" t="s">
        <v>23</v>
      </c>
      <c r="F116" s="10" t="s">
        <v>16</v>
      </c>
      <c r="G116" s="10">
        <v>0</v>
      </c>
      <c r="H116" s="10">
        <v>0</v>
      </c>
      <c r="I116" s="10" t="s">
        <v>26</v>
      </c>
      <c r="J116" s="11">
        <v>44350</v>
      </c>
      <c r="K116" s="10"/>
      <c r="L116" s="10">
        <f t="shared" si="6"/>
        <v>39</v>
      </c>
      <c r="M116" s="10">
        <f t="shared" si="7"/>
        <v>1</v>
      </c>
      <c r="N116" s="10" t="s">
        <v>24</v>
      </c>
    </row>
    <row r="117" spans="1:14">
      <c r="A117" s="11">
        <v>44312</v>
      </c>
      <c r="B117" s="10">
        <v>8963</v>
      </c>
      <c r="C117" s="10">
        <v>38</v>
      </c>
      <c r="D117" s="10" t="s">
        <v>14</v>
      </c>
      <c r="E117" s="10" t="s">
        <v>25</v>
      </c>
      <c r="F117" s="10" t="s">
        <v>16</v>
      </c>
      <c r="G117" s="10">
        <v>2</v>
      </c>
      <c r="H117" s="10">
        <v>1</v>
      </c>
      <c r="I117" s="10" t="s">
        <v>22</v>
      </c>
      <c r="J117" s="11">
        <v>44502</v>
      </c>
      <c r="K117" s="10" t="s">
        <v>36</v>
      </c>
      <c r="L117" s="10">
        <f t="shared" si="6"/>
        <v>190</v>
      </c>
      <c r="M117" s="10">
        <f t="shared" si="7"/>
        <v>6</v>
      </c>
      <c r="N117" s="10" t="s">
        <v>18</v>
      </c>
    </row>
    <row r="118" spans="1:14">
      <c r="A118" s="11">
        <v>44313</v>
      </c>
      <c r="B118" s="10">
        <v>8962</v>
      </c>
      <c r="C118" s="10">
        <v>34</v>
      </c>
      <c r="D118" s="10" t="s">
        <v>19</v>
      </c>
      <c r="E118" s="10" t="s">
        <v>27</v>
      </c>
      <c r="F118" s="10" t="s">
        <v>21</v>
      </c>
      <c r="G118" s="10">
        <v>0</v>
      </c>
      <c r="H118" s="10">
        <v>0</v>
      </c>
      <c r="I118" s="10" t="s">
        <v>17</v>
      </c>
      <c r="J118" s="11">
        <v>44444</v>
      </c>
      <c r="K118" s="10"/>
      <c r="L118" s="10">
        <f t="shared" si="6"/>
        <v>131</v>
      </c>
      <c r="M118" s="10">
        <f t="shared" si="7"/>
        <v>4</v>
      </c>
      <c r="N118" s="10" t="s">
        <v>18</v>
      </c>
    </row>
    <row r="119" spans="1:14">
      <c r="A119" s="11">
        <v>44314</v>
      </c>
      <c r="B119" s="10">
        <v>8621</v>
      </c>
      <c r="C119" s="10">
        <v>35</v>
      </c>
      <c r="D119" s="10" t="s">
        <v>14</v>
      </c>
      <c r="E119" s="10" t="s">
        <v>29</v>
      </c>
      <c r="F119" s="10" t="s">
        <v>21</v>
      </c>
      <c r="G119" s="10">
        <v>2</v>
      </c>
      <c r="H119" s="10">
        <v>0</v>
      </c>
      <c r="I119" s="10" t="s">
        <v>26</v>
      </c>
      <c r="J119" s="11">
        <v>44339</v>
      </c>
      <c r="K119" s="10"/>
      <c r="L119" s="10">
        <f t="shared" si="6"/>
        <v>25</v>
      </c>
      <c r="M119" s="10">
        <f t="shared" si="7"/>
        <v>0</v>
      </c>
      <c r="N119" s="10" t="s">
        <v>18</v>
      </c>
    </row>
    <row r="120" spans="1:14">
      <c r="A120" s="11">
        <v>44315</v>
      </c>
      <c r="B120" s="10">
        <v>8635</v>
      </c>
      <c r="C120" s="10">
        <v>45</v>
      </c>
      <c r="D120" s="10" t="s">
        <v>19</v>
      </c>
      <c r="E120" s="10" t="s">
        <v>15</v>
      </c>
      <c r="F120" s="10" t="s">
        <v>16</v>
      </c>
      <c r="G120" s="10">
        <v>0</v>
      </c>
      <c r="H120" s="10">
        <v>0</v>
      </c>
      <c r="I120" s="10" t="s">
        <v>28</v>
      </c>
      <c r="J120" s="11">
        <v>44447</v>
      </c>
      <c r="K120" s="10"/>
      <c r="L120" s="10">
        <f t="shared" si="6"/>
        <v>132</v>
      </c>
      <c r="M120" s="10">
        <f t="shared" si="7"/>
        <v>4</v>
      </c>
      <c r="N120" s="10" t="s">
        <v>24</v>
      </c>
    </row>
    <row r="121" spans="1:14">
      <c r="A121" s="11">
        <v>44316</v>
      </c>
      <c r="B121" s="10">
        <v>8965</v>
      </c>
      <c r="C121" s="10">
        <v>43</v>
      </c>
      <c r="D121" s="10" t="s">
        <v>19</v>
      </c>
      <c r="E121" s="10" t="s">
        <v>29</v>
      </c>
      <c r="F121" s="10" t="s">
        <v>16</v>
      </c>
      <c r="G121" s="10">
        <v>0</v>
      </c>
      <c r="H121" s="10">
        <v>0</v>
      </c>
      <c r="I121" s="10" t="s">
        <v>26</v>
      </c>
      <c r="J121" s="11">
        <v>44409</v>
      </c>
      <c r="K121" s="10"/>
      <c r="L121" s="10">
        <f t="shared" si="6"/>
        <v>93</v>
      </c>
      <c r="M121" s="10">
        <f t="shared" si="7"/>
        <v>3</v>
      </c>
      <c r="N121" s="10" t="s">
        <v>31</v>
      </c>
    </row>
    <row r="122" spans="1:10">
      <c r="A122" s="12"/>
      <c r="J122" s="12"/>
    </row>
    <row r="123" spans="1:10">
      <c r="A123" s="12"/>
      <c r="J123" s="12"/>
    </row>
    <row r="124" spans="1:10">
      <c r="A124" s="12"/>
      <c r="J124" s="12"/>
    </row>
    <row r="125" spans="1:10">
      <c r="A125" s="12"/>
      <c r="J125" s="12"/>
    </row>
    <row r="126" spans="1:10">
      <c r="A126" s="12"/>
      <c r="J126" s="12"/>
    </row>
    <row r="127" spans="10:10">
      <c r="J127" s="12"/>
    </row>
    <row r="128" spans="10:10">
      <c r="J128" s="12"/>
    </row>
    <row r="129" spans="10:10">
      <c r="J129" s="12"/>
    </row>
    <row r="130" spans="10:10">
      <c r="J130" s="12"/>
    </row>
    <row r="131" spans="10:10">
      <c r="J131" s="12"/>
    </row>
    <row r="132" spans="10:10">
      <c r="J132" s="12"/>
    </row>
    <row r="133" spans="10:10">
      <c r="J133" s="12"/>
    </row>
    <row r="134" spans="10:10">
      <c r="J134" s="12"/>
    </row>
    <row r="135" spans="10:10">
      <c r="J135" s="12"/>
    </row>
    <row r="136" spans="10:10">
      <c r="J136" s="12"/>
    </row>
    <row r="137" spans="10:10">
      <c r="J137" s="12"/>
    </row>
    <row r="138" spans="10:10">
      <c r="J138" s="12"/>
    </row>
    <row r="139" spans="10:10">
      <c r="J139" s="12"/>
    </row>
    <row r="140" spans="10:10">
      <c r="J140" s="12"/>
    </row>
    <row r="141" spans="10:10">
      <c r="J141" s="12"/>
    </row>
    <row r="142" spans="10:10">
      <c r="J142" s="12"/>
    </row>
    <row r="143" spans="10:10">
      <c r="J143" s="12"/>
    </row>
    <row r="144" spans="10:10">
      <c r="J144" s="12"/>
    </row>
    <row r="145" spans="10:10">
      <c r="J145" s="12"/>
    </row>
    <row r="146" spans="10:10">
      <c r="J146" s="12"/>
    </row>
    <row r="147" spans="10:10">
      <c r="J147" s="12"/>
    </row>
    <row r="148" spans="10:10">
      <c r="J148" s="12"/>
    </row>
    <row r="149" spans="10:10">
      <c r="J149" s="12"/>
    </row>
    <row r="150" spans="10:10">
      <c r="J150" s="12"/>
    </row>
  </sheetData>
  <pageMargins left="0.75" right="0.75" top="1" bottom="1" header="0.5" footer="0.5"/>
  <headerFooter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B6"/>
  <sheetViews>
    <sheetView workbookViewId="0">
      <selection activeCell="D8" sqref="D8"/>
    </sheetView>
  </sheetViews>
  <sheetFormatPr defaultColWidth="8.88888888888889" defaultRowHeight="16.2" outlineLevelRow="5" outlineLevelCol="1"/>
  <cols>
    <col min="1" max="16384" width="8.88888888888889" style="1"/>
  </cols>
  <sheetData>
    <row r="2" spans="2:2">
      <c r="B2" s="1" t="s">
        <v>50</v>
      </c>
    </row>
    <row r="3" spans="2:2">
      <c r="B3" s="1" t="s">
        <v>51</v>
      </c>
    </row>
    <row r="4" spans="2:2">
      <c r="B4" s="1" t="s">
        <v>52</v>
      </c>
    </row>
    <row r="5" spans="2:2">
      <c r="B5" s="1" t="s">
        <v>53</v>
      </c>
    </row>
    <row r="6" spans="2:2">
      <c r="B6" s="1" t="s">
        <v>54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D14"/>
  <sheetViews>
    <sheetView workbookViewId="0">
      <selection activeCell="G9" sqref="G9"/>
    </sheetView>
  </sheetViews>
  <sheetFormatPr defaultColWidth="8.88888888888889" defaultRowHeight="16.2" outlineLevelCol="3"/>
  <cols>
    <col min="1" max="1" width="8.88888888888889" style="1"/>
    <col min="2" max="2" width="17.1111111111111" style="1"/>
    <col min="3" max="3" width="11.8888888888889" style="1"/>
    <col min="4" max="5" width="5.66666666666667" style="1"/>
    <col min="6" max="16384" width="8.88888888888889" style="1"/>
  </cols>
  <sheetData>
    <row r="3" spans="2:3">
      <c r="B3" s="1" t="s">
        <v>38</v>
      </c>
      <c r="C3" s="1" t="s">
        <v>5</v>
      </c>
    </row>
    <row r="4" spans="2:4">
      <c r="B4" s="1" t="s">
        <v>4</v>
      </c>
      <c r="C4" s="1" t="s">
        <v>21</v>
      </c>
      <c r="D4" s="1" t="s">
        <v>16</v>
      </c>
    </row>
    <row r="5" spans="2:4">
      <c r="B5" s="1" t="s">
        <v>27</v>
      </c>
      <c r="C5" s="1">
        <v>10</v>
      </c>
      <c r="D5" s="1">
        <v>9</v>
      </c>
    </row>
    <row r="6" spans="2:4">
      <c r="B6" s="1" t="s">
        <v>23</v>
      </c>
      <c r="C6" s="1">
        <v>4</v>
      </c>
      <c r="D6" s="1">
        <v>10</v>
      </c>
    </row>
    <row r="7" spans="2:4">
      <c r="B7" s="1" t="s">
        <v>35</v>
      </c>
      <c r="C7" s="1">
        <v>5</v>
      </c>
      <c r="D7" s="1">
        <v>6</v>
      </c>
    </row>
    <row r="8" spans="2:4">
      <c r="B8" s="1" t="s">
        <v>34</v>
      </c>
      <c r="C8" s="1">
        <v>5</v>
      </c>
      <c r="D8" s="1">
        <v>5</v>
      </c>
    </row>
    <row r="9" spans="2:4">
      <c r="B9" s="1" t="s">
        <v>33</v>
      </c>
      <c r="C9" s="1">
        <v>1</v>
      </c>
      <c r="D9" s="1">
        <v>2</v>
      </c>
    </row>
    <row r="10" spans="2:4">
      <c r="B10" s="1" t="s">
        <v>32</v>
      </c>
      <c r="C10" s="1">
        <v>2</v>
      </c>
      <c r="D10" s="1">
        <v>1</v>
      </c>
    </row>
    <row r="11" spans="2:4">
      <c r="B11" s="1" t="s">
        <v>29</v>
      </c>
      <c r="C11" s="1">
        <v>8</v>
      </c>
      <c r="D11" s="1">
        <v>6</v>
      </c>
    </row>
    <row r="12" spans="2:4">
      <c r="B12" s="1" t="s">
        <v>15</v>
      </c>
      <c r="C12" s="1">
        <v>11</v>
      </c>
      <c r="D12" s="1">
        <v>10</v>
      </c>
    </row>
    <row r="13" spans="2:4">
      <c r="B13" s="1" t="s">
        <v>25</v>
      </c>
      <c r="C13" s="1">
        <v>3</v>
      </c>
      <c r="D13" s="1">
        <v>13</v>
      </c>
    </row>
    <row r="14" spans="2:4">
      <c r="B14" s="1" t="s">
        <v>20</v>
      </c>
      <c r="C14" s="1">
        <v>5</v>
      </c>
      <c r="D14" s="1">
        <v>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G27"/>
  <sheetViews>
    <sheetView workbookViewId="0">
      <selection activeCell="K10" sqref="K10"/>
    </sheetView>
  </sheetViews>
  <sheetFormatPr defaultColWidth="8.88888888888889" defaultRowHeight="16.2" outlineLevelCol="6"/>
  <cols>
    <col min="1" max="2" width="8.88888888888889" style="1"/>
    <col min="3" max="3" width="18.5555555555556" style="1"/>
    <col min="4" max="4" width="7.88888888888889" style="1"/>
    <col min="5" max="5" width="11.8888888888889" style="1"/>
    <col min="6" max="7" width="9.11111111111111" style="1"/>
    <col min="8" max="8" width="8.66666666666667" style="1"/>
    <col min="9" max="16384" width="8.88888888888889" style="1"/>
  </cols>
  <sheetData>
    <row r="4" spans="3:5">
      <c r="C4" s="1" t="s">
        <v>39</v>
      </c>
      <c r="E4" s="1" t="s">
        <v>13</v>
      </c>
    </row>
    <row r="5" spans="3:7">
      <c r="C5" s="1" t="s">
        <v>0</v>
      </c>
      <c r="D5" s="1" t="s">
        <v>4</v>
      </c>
      <c r="E5" s="1" t="s">
        <v>24</v>
      </c>
      <c r="F5" s="1" t="s">
        <v>31</v>
      </c>
      <c r="G5" s="1" t="s">
        <v>18</v>
      </c>
    </row>
    <row r="6" spans="3:7">
      <c r="C6" s="1" t="s">
        <v>40</v>
      </c>
      <c r="E6" s="2">
        <v>0.744186046511628</v>
      </c>
      <c r="F6" s="2">
        <v>0.857142857142857</v>
      </c>
      <c r="G6" s="2">
        <v>0.742857142857143</v>
      </c>
    </row>
    <row r="7" spans="4:7">
      <c r="D7" s="1" t="s">
        <v>27</v>
      </c>
      <c r="E7" s="2">
        <v>0.116279069767442</v>
      </c>
      <c r="F7" s="2">
        <v>0.285714285714286</v>
      </c>
      <c r="G7" s="2">
        <v>0.114285714285714</v>
      </c>
    </row>
    <row r="8" spans="4:7">
      <c r="D8" s="1" t="s">
        <v>23</v>
      </c>
      <c r="E8" s="2">
        <v>0.0697674418604651</v>
      </c>
      <c r="F8" s="2">
        <v>0.142857142857143</v>
      </c>
      <c r="G8" s="2">
        <v>0.1</v>
      </c>
    </row>
    <row r="9" spans="4:7">
      <c r="D9" s="1" t="s">
        <v>35</v>
      </c>
      <c r="E9" s="2">
        <v>0.0465116279069767</v>
      </c>
      <c r="F9" s="2">
        <v>0.142857142857143</v>
      </c>
      <c r="G9" s="2">
        <v>0.0571428571428571</v>
      </c>
    </row>
    <row r="10" spans="4:7">
      <c r="D10" s="1" t="s">
        <v>34</v>
      </c>
      <c r="E10" s="2">
        <v>0.0697674418604651</v>
      </c>
      <c r="F10" s="2">
        <v>0</v>
      </c>
      <c r="G10" s="2">
        <v>0.0428571428571429</v>
      </c>
    </row>
    <row r="11" spans="4:7">
      <c r="D11" s="1" t="s">
        <v>33</v>
      </c>
      <c r="E11" s="2">
        <v>0.0232558139534884</v>
      </c>
      <c r="F11" s="2">
        <v>0</v>
      </c>
      <c r="G11" s="2">
        <v>0.0142857142857143</v>
      </c>
    </row>
    <row r="12" spans="4:7">
      <c r="D12" s="1" t="s">
        <v>32</v>
      </c>
      <c r="E12" s="2">
        <v>0</v>
      </c>
      <c r="F12" s="2">
        <v>0</v>
      </c>
      <c r="G12" s="2">
        <v>0.0285714285714286</v>
      </c>
    </row>
    <row r="13" spans="4:7">
      <c r="D13" s="1" t="s">
        <v>29</v>
      </c>
      <c r="E13" s="2">
        <v>0.13953488372093</v>
      </c>
      <c r="F13" s="2">
        <v>0.142857142857143</v>
      </c>
      <c r="G13" s="2">
        <v>0.0714285714285714</v>
      </c>
    </row>
    <row r="14" spans="4:7">
      <c r="D14" s="1" t="s">
        <v>15</v>
      </c>
      <c r="E14" s="2">
        <v>0.0930232558139535</v>
      </c>
      <c r="F14" s="2">
        <v>0.142857142857143</v>
      </c>
      <c r="G14" s="2">
        <v>0.157142857142857</v>
      </c>
    </row>
    <row r="15" spans="4:7">
      <c r="D15" s="1" t="s">
        <v>25</v>
      </c>
      <c r="E15" s="2">
        <v>0.13953488372093</v>
      </c>
      <c r="F15" s="2">
        <v>0</v>
      </c>
      <c r="G15" s="2">
        <v>0.0857142857142857</v>
      </c>
    </row>
    <row r="16" spans="4:7">
      <c r="D16" s="1" t="s">
        <v>20</v>
      </c>
      <c r="E16" s="2">
        <v>0.0465116279069767</v>
      </c>
      <c r="F16" s="2">
        <v>0</v>
      </c>
      <c r="G16" s="2">
        <v>0.0714285714285714</v>
      </c>
    </row>
    <row r="17" spans="3:7">
      <c r="C17" s="1" t="s">
        <v>41</v>
      </c>
      <c r="E17" s="2">
        <v>0.255813953488372</v>
      </c>
      <c r="F17" s="2">
        <v>0.142857142857143</v>
      </c>
      <c r="G17" s="2">
        <v>0.257142857142857</v>
      </c>
    </row>
    <row r="18" spans="4:7">
      <c r="D18" s="1" t="s">
        <v>27</v>
      </c>
      <c r="E18" s="2">
        <v>0.0465116279069767</v>
      </c>
      <c r="F18" s="2">
        <v>0</v>
      </c>
      <c r="G18" s="2">
        <v>0.0285714285714286</v>
      </c>
    </row>
    <row r="19" spans="4:7">
      <c r="D19" s="1" t="s">
        <v>23</v>
      </c>
      <c r="E19" s="2">
        <v>0.0697674418604651</v>
      </c>
      <c r="F19" s="2">
        <v>0</v>
      </c>
      <c r="G19" s="2">
        <v>0</v>
      </c>
    </row>
    <row r="20" spans="4:7">
      <c r="D20" s="1" t="s">
        <v>35</v>
      </c>
      <c r="E20" s="2">
        <v>0.0465116279069767</v>
      </c>
      <c r="F20" s="2">
        <v>0</v>
      </c>
      <c r="G20" s="2">
        <v>0.0285714285714286</v>
      </c>
    </row>
    <row r="21" spans="4:7">
      <c r="D21" s="1" t="s">
        <v>34</v>
      </c>
      <c r="E21" s="2">
        <v>0.0232558139534884</v>
      </c>
      <c r="F21" s="2">
        <v>0</v>
      </c>
      <c r="G21" s="2">
        <v>0.0428571428571429</v>
      </c>
    </row>
    <row r="22" spans="4:7">
      <c r="D22" s="1" t="s">
        <v>33</v>
      </c>
      <c r="E22" s="2">
        <v>0</v>
      </c>
      <c r="F22" s="2">
        <v>0</v>
      </c>
      <c r="G22" s="2">
        <v>0.0142857142857143</v>
      </c>
    </row>
    <row r="23" spans="4:7">
      <c r="D23" s="1" t="s">
        <v>32</v>
      </c>
      <c r="E23" s="2">
        <v>0</v>
      </c>
      <c r="F23" s="2">
        <v>0</v>
      </c>
      <c r="G23" s="2">
        <v>0.0142857142857143</v>
      </c>
    </row>
    <row r="24" spans="4:7">
      <c r="D24" s="1" t="s">
        <v>29</v>
      </c>
      <c r="E24" s="2">
        <v>0</v>
      </c>
      <c r="F24" s="2">
        <v>0.142857142857143</v>
      </c>
      <c r="G24" s="2">
        <v>0.0142857142857143</v>
      </c>
    </row>
    <row r="25" spans="4:7">
      <c r="D25" s="1" t="s">
        <v>15</v>
      </c>
      <c r="E25" s="2">
        <v>0.0697674418604651</v>
      </c>
      <c r="F25" s="2">
        <v>0</v>
      </c>
      <c r="G25" s="2">
        <v>0.0285714285714286</v>
      </c>
    </row>
    <row r="26" spans="4:7">
      <c r="D26" s="1" t="s">
        <v>25</v>
      </c>
      <c r="E26" s="2">
        <v>0</v>
      </c>
      <c r="F26" s="2">
        <v>0</v>
      </c>
      <c r="G26" s="2">
        <v>0.0571428571428571</v>
      </c>
    </row>
    <row r="27" spans="4:7">
      <c r="D27" s="1" t="s">
        <v>20</v>
      </c>
      <c r="E27" s="2">
        <v>0</v>
      </c>
      <c r="F27" s="2">
        <v>0</v>
      </c>
      <c r="G27" s="2">
        <v>0.0285714285714286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E19"/>
  <sheetViews>
    <sheetView workbookViewId="0">
      <selection activeCell="F3" sqref="F3"/>
    </sheetView>
  </sheetViews>
  <sheetFormatPr defaultColWidth="8.88888888888889" defaultRowHeight="16.2" outlineLevelCol="4"/>
  <cols>
    <col min="1" max="1" width="8.88888888888889" style="1"/>
    <col min="2" max="2" width="18.5555555555556" style="1"/>
    <col min="3" max="4" width="11.8888888888889" style="1"/>
    <col min="5" max="5" width="5.66666666666667" style="1"/>
    <col min="6" max="6" width="11.4444444444444" style="1"/>
    <col min="7" max="7" width="7.77777777777778" style="1"/>
    <col min="8" max="9" width="5.88888888888889" style="1"/>
    <col min="10" max="10" width="11.4444444444444" style="1"/>
    <col min="11" max="16384" width="8.88888888888889" style="1"/>
  </cols>
  <sheetData>
    <row r="3" spans="2:4">
      <c r="B3" s="1" t="s">
        <v>38</v>
      </c>
      <c r="D3" s="1" t="s">
        <v>5</v>
      </c>
    </row>
    <row r="4" spans="2:5">
      <c r="B4" s="1" t="s">
        <v>8</v>
      </c>
      <c r="C4" s="1" t="s">
        <v>13</v>
      </c>
      <c r="D4" s="1" t="s">
        <v>21</v>
      </c>
      <c r="E4" s="1" t="s">
        <v>16</v>
      </c>
    </row>
    <row r="5" spans="2:5">
      <c r="B5" s="1" t="s">
        <v>22</v>
      </c>
      <c r="D5" s="1">
        <v>12</v>
      </c>
      <c r="E5" s="1">
        <v>20</v>
      </c>
    </row>
    <row r="6" spans="3:5">
      <c r="C6" s="1" t="s">
        <v>24</v>
      </c>
      <c r="D6" s="1">
        <v>2</v>
      </c>
      <c r="E6" s="1">
        <v>6</v>
      </c>
    </row>
    <row r="7" spans="3:5">
      <c r="C7" s="1" t="s">
        <v>31</v>
      </c>
      <c r="D7" s="1">
        <v>1</v>
      </c>
      <c r="E7" s="1">
        <v>1</v>
      </c>
    </row>
    <row r="8" spans="3:5">
      <c r="C8" s="1" t="s">
        <v>18</v>
      </c>
      <c r="D8" s="1">
        <v>9</v>
      </c>
      <c r="E8" s="1">
        <v>13</v>
      </c>
    </row>
    <row r="9" spans="2:5">
      <c r="B9" s="1" t="s">
        <v>28</v>
      </c>
      <c r="D9" s="1">
        <v>4</v>
      </c>
      <c r="E9" s="1">
        <v>13</v>
      </c>
    </row>
    <row r="10" spans="3:5">
      <c r="C10" s="1" t="s">
        <v>24</v>
      </c>
      <c r="D10" s="1">
        <v>1</v>
      </c>
      <c r="E10" s="1">
        <v>5</v>
      </c>
    </row>
    <row r="11" spans="3:5">
      <c r="C11" s="1" t="s">
        <v>31</v>
      </c>
      <c r="E11" s="1">
        <v>1</v>
      </c>
    </row>
    <row r="12" spans="3:5">
      <c r="C12" s="1" t="s">
        <v>18</v>
      </c>
      <c r="D12" s="1">
        <v>3</v>
      </c>
      <c r="E12" s="1">
        <v>7</v>
      </c>
    </row>
    <row r="13" spans="2:5">
      <c r="B13" s="1" t="s">
        <v>17</v>
      </c>
      <c r="D13" s="1">
        <v>18</v>
      </c>
      <c r="E13" s="1">
        <v>7</v>
      </c>
    </row>
    <row r="14" spans="3:5">
      <c r="C14" s="1" t="s">
        <v>24</v>
      </c>
      <c r="D14" s="1">
        <v>6</v>
      </c>
      <c r="E14" s="1">
        <v>3</v>
      </c>
    </row>
    <row r="15" spans="3:5">
      <c r="C15" s="1" t="s">
        <v>18</v>
      </c>
      <c r="D15" s="1">
        <v>12</v>
      </c>
      <c r="E15" s="1">
        <v>4</v>
      </c>
    </row>
    <row r="16" spans="2:5">
      <c r="B16" s="1" t="s">
        <v>26</v>
      </c>
      <c r="D16" s="1">
        <v>20</v>
      </c>
      <c r="E16" s="1">
        <v>26</v>
      </c>
    </row>
    <row r="17" spans="3:5">
      <c r="C17" s="1" t="s">
        <v>24</v>
      </c>
      <c r="D17" s="1">
        <v>6</v>
      </c>
      <c r="E17" s="1">
        <v>14</v>
      </c>
    </row>
    <row r="18" spans="3:5">
      <c r="C18" s="1" t="s">
        <v>31</v>
      </c>
      <c r="D18" s="1">
        <v>2</v>
      </c>
      <c r="E18" s="1">
        <v>2</v>
      </c>
    </row>
    <row r="19" spans="3:5">
      <c r="C19" s="1" t="s">
        <v>18</v>
      </c>
      <c r="D19" s="1">
        <v>12</v>
      </c>
      <c r="E19" s="1">
        <v>10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K8"/>
  <sheetViews>
    <sheetView topLeftCell="C1" workbookViewId="0">
      <selection activeCell="E10" sqref="$A1:$XFD1048576"/>
    </sheetView>
  </sheetViews>
  <sheetFormatPr defaultColWidth="8.88888888888889" defaultRowHeight="16.2" outlineLevelRow="7"/>
  <cols>
    <col min="1" max="2" width="8.88888888888889" style="1"/>
    <col min="3" max="3" width="11.8888888888889" style="1"/>
    <col min="4" max="11" width="17.1111111111111" style="1"/>
    <col min="12" max="16384" width="8.88888888888889" style="1"/>
  </cols>
  <sheetData>
    <row r="4" spans="4:5">
      <c r="D4" s="1" t="s">
        <v>10</v>
      </c>
      <c r="E4" s="1" t="s">
        <v>42</v>
      </c>
    </row>
    <row r="5" spans="4:10">
      <c r="D5" s="1" t="s">
        <v>36</v>
      </c>
      <c r="F5" s="1" t="s">
        <v>30</v>
      </c>
      <c r="H5" s="1" t="s">
        <v>37</v>
      </c>
      <c r="J5" s="1" t="s">
        <v>43</v>
      </c>
    </row>
    <row r="6" spans="3:11">
      <c r="C6" s="1" t="s">
        <v>0</v>
      </c>
      <c r="D6" s="1" t="s">
        <v>44</v>
      </c>
      <c r="E6" s="1" t="s">
        <v>45</v>
      </c>
      <c r="F6" s="1" t="s">
        <v>44</v>
      </c>
      <c r="G6" s="1" t="s">
        <v>45</v>
      </c>
      <c r="H6" s="1" t="s">
        <v>44</v>
      </c>
      <c r="I6" s="1" t="s">
        <v>45</v>
      </c>
      <c r="J6" s="1" t="s">
        <v>44</v>
      </c>
      <c r="K6" s="1" t="s">
        <v>45</v>
      </c>
    </row>
    <row r="7" spans="3:11">
      <c r="C7" s="1" t="s">
        <v>40</v>
      </c>
      <c r="D7" s="2">
        <v>0.166666666666667</v>
      </c>
      <c r="E7" s="1">
        <v>2</v>
      </c>
      <c r="F7" s="2">
        <v>0.333333333333333</v>
      </c>
      <c r="G7" s="1">
        <v>4</v>
      </c>
      <c r="H7" s="2">
        <v>0.333333333333333</v>
      </c>
      <c r="I7" s="1">
        <v>4</v>
      </c>
      <c r="J7" s="2">
        <v>0</v>
      </c>
      <c r="K7" s="1">
        <v>80</v>
      </c>
    </row>
    <row r="8" spans="3:11">
      <c r="C8" s="1" t="s">
        <v>41</v>
      </c>
      <c r="D8" s="2">
        <v>0.166666666666667</v>
      </c>
      <c r="E8" s="1">
        <v>2</v>
      </c>
      <c r="F8" s="2">
        <v>0</v>
      </c>
      <c r="H8" s="2">
        <v>0</v>
      </c>
      <c r="J8" s="2">
        <v>0</v>
      </c>
      <c r="K8" s="1">
        <v>28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E34"/>
  <sheetViews>
    <sheetView zoomScale="85" zoomScaleNormal="85" workbookViewId="0">
      <selection activeCell="H7" sqref="H7"/>
    </sheetView>
  </sheetViews>
  <sheetFormatPr defaultColWidth="8.88888888888889" defaultRowHeight="16.2" outlineLevelCol="4"/>
  <cols>
    <col min="1" max="1" width="8.88888888888889" style="1"/>
    <col min="2" max="3" width="7.88888888888889" style="1"/>
    <col min="4" max="4" width="11.8888888888889" style="1"/>
    <col min="5" max="6" width="5.66666666666667" style="1"/>
    <col min="7" max="16384" width="8.88888888888889" style="1"/>
  </cols>
  <sheetData>
    <row r="4" spans="2:4">
      <c r="B4" s="1" t="s">
        <v>46</v>
      </c>
      <c r="D4" s="1" t="s">
        <v>5</v>
      </c>
    </row>
    <row r="5" spans="2:5">
      <c r="B5" s="1" t="s">
        <v>4</v>
      </c>
      <c r="C5" s="1" t="s">
        <v>3</v>
      </c>
      <c r="D5" s="1" t="s">
        <v>21</v>
      </c>
      <c r="E5" s="1" t="s">
        <v>16</v>
      </c>
    </row>
    <row r="6" spans="2:5">
      <c r="B6" s="1" t="s">
        <v>27</v>
      </c>
      <c r="D6" s="1">
        <v>50</v>
      </c>
      <c r="E6" s="1">
        <v>24</v>
      </c>
    </row>
    <row r="7" spans="3:5">
      <c r="C7" s="1" t="s">
        <v>19</v>
      </c>
      <c r="D7" s="1">
        <v>41</v>
      </c>
      <c r="E7" s="1">
        <v>15</v>
      </c>
    </row>
    <row r="8" spans="3:5">
      <c r="C8" s="1" t="s">
        <v>14</v>
      </c>
      <c r="D8" s="1">
        <v>9</v>
      </c>
      <c r="E8" s="1">
        <v>9</v>
      </c>
    </row>
    <row r="9" spans="2:5">
      <c r="B9" s="1" t="s">
        <v>23</v>
      </c>
      <c r="D9" s="1">
        <v>13</v>
      </c>
      <c r="E9" s="1">
        <v>35</v>
      </c>
    </row>
    <row r="10" spans="3:5">
      <c r="C10" s="1" t="s">
        <v>19</v>
      </c>
      <c r="D10" s="1">
        <v>5</v>
      </c>
      <c r="E10" s="1">
        <v>7</v>
      </c>
    </row>
    <row r="11" spans="3:5">
      <c r="C11" s="1" t="s">
        <v>14</v>
      </c>
      <c r="D11" s="1">
        <v>8</v>
      </c>
      <c r="E11" s="1">
        <v>28</v>
      </c>
    </row>
    <row r="12" spans="2:5">
      <c r="B12" s="1" t="s">
        <v>35</v>
      </c>
      <c r="D12" s="1">
        <v>24</v>
      </c>
      <c r="E12" s="1">
        <v>22</v>
      </c>
    </row>
    <row r="13" spans="3:5">
      <c r="C13" s="1" t="s">
        <v>19</v>
      </c>
      <c r="D13" s="1">
        <v>8</v>
      </c>
      <c r="E13" s="1">
        <v>21</v>
      </c>
    </row>
    <row r="14" spans="3:5">
      <c r="C14" s="1" t="s">
        <v>14</v>
      </c>
      <c r="D14" s="1">
        <v>16</v>
      </c>
      <c r="E14" s="1">
        <v>1</v>
      </c>
    </row>
    <row r="15" spans="2:5">
      <c r="B15" s="1" t="s">
        <v>34</v>
      </c>
      <c r="D15" s="1">
        <v>21</v>
      </c>
      <c r="E15" s="1">
        <v>19</v>
      </c>
    </row>
    <row r="16" spans="3:5">
      <c r="C16" s="1" t="s">
        <v>19</v>
      </c>
      <c r="D16" s="1">
        <v>6</v>
      </c>
      <c r="E16" s="1">
        <v>15</v>
      </c>
    </row>
    <row r="17" spans="3:5">
      <c r="C17" s="1" t="s">
        <v>14</v>
      </c>
      <c r="D17" s="1">
        <v>15</v>
      </c>
      <c r="E17" s="1">
        <v>4</v>
      </c>
    </row>
    <row r="18" spans="2:5">
      <c r="B18" s="1" t="s">
        <v>33</v>
      </c>
      <c r="D18" s="1">
        <v>4</v>
      </c>
      <c r="E18" s="1">
        <v>5</v>
      </c>
    </row>
    <row r="19" spans="3:5">
      <c r="C19" s="1" t="s">
        <v>19</v>
      </c>
      <c r="E19" s="1">
        <v>4</v>
      </c>
    </row>
    <row r="20" spans="3:5">
      <c r="C20" s="1" t="s">
        <v>14</v>
      </c>
      <c r="D20" s="1">
        <v>4</v>
      </c>
      <c r="E20" s="1">
        <v>1</v>
      </c>
    </row>
    <row r="21" spans="2:5">
      <c r="B21" s="1" t="s">
        <v>32</v>
      </c>
      <c r="D21" s="1">
        <v>8</v>
      </c>
      <c r="E21" s="1">
        <v>6</v>
      </c>
    </row>
    <row r="22" spans="3:5">
      <c r="C22" s="1" t="s">
        <v>14</v>
      </c>
      <c r="D22" s="1">
        <v>8</v>
      </c>
      <c r="E22" s="1">
        <v>6</v>
      </c>
    </row>
    <row r="23" spans="2:5">
      <c r="B23" s="1" t="s">
        <v>29</v>
      </c>
      <c r="D23" s="1">
        <v>27</v>
      </c>
      <c r="E23" s="1">
        <v>27</v>
      </c>
    </row>
    <row r="24" spans="3:5">
      <c r="C24" s="1" t="s">
        <v>19</v>
      </c>
      <c r="D24" s="1">
        <v>7</v>
      </c>
      <c r="E24" s="1">
        <v>12</v>
      </c>
    </row>
    <row r="25" spans="3:5">
      <c r="C25" s="1" t="s">
        <v>14</v>
      </c>
      <c r="D25" s="1">
        <v>20</v>
      </c>
      <c r="E25" s="1">
        <v>15</v>
      </c>
    </row>
    <row r="26" spans="2:5">
      <c r="B26" s="1" t="s">
        <v>15</v>
      </c>
      <c r="D26" s="1">
        <v>28</v>
      </c>
      <c r="E26" s="1">
        <v>61</v>
      </c>
    </row>
    <row r="27" spans="3:5">
      <c r="C27" s="1" t="s">
        <v>19</v>
      </c>
      <c r="D27" s="1">
        <v>18</v>
      </c>
      <c r="E27" s="1">
        <v>26</v>
      </c>
    </row>
    <row r="28" spans="3:5">
      <c r="C28" s="1" t="s">
        <v>14</v>
      </c>
      <c r="D28" s="1">
        <v>10</v>
      </c>
      <c r="E28" s="1">
        <v>35</v>
      </c>
    </row>
    <row r="29" spans="2:5">
      <c r="B29" s="1" t="s">
        <v>25</v>
      </c>
      <c r="D29" s="1">
        <v>15</v>
      </c>
      <c r="E29" s="1">
        <v>57</v>
      </c>
    </row>
    <row r="30" spans="3:5">
      <c r="C30" s="1" t="s">
        <v>19</v>
      </c>
      <c r="D30" s="1">
        <v>15</v>
      </c>
      <c r="E30" s="1">
        <v>30</v>
      </c>
    </row>
    <row r="31" spans="3:5">
      <c r="C31" s="1" t="s">
        <v>14</v>
      </c>
      <c r="E31" s="1">
        <v>27</v>
      </c>
    </row>
    <row r="32" spans="2:5">
      <c r="B32" s="1" t="s">
        <v>20</v>
      </c>
      <c r="D32" s="1">
        <v>15</v>
      </c>
      <c r="E32" s="1">
        <v>15</v>
      </c>
    </row>
    <row r="33" spans="3:5">
      <c r="C33" s="1" t="s">
        <v>19</v>
      </c>
      <c r="D33" s="1">
        <v>6</v>
      </c>
      <c r="E33" s="1">
        <v>7</v>
      </c>
    </row>
    <row r="34" spans="3:5">
      <c r="C34" s="1" t="s">
        <v>14</v>
      </c>
      <c r="D34" s="1">
        <v>9</v>
      </c>
      <c r="E34" s="1">
        <v>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5:F27"/>
  <sheetViews>
    <sheetView workbookViewId="0">
      <selection activeCell="I10" sqref="I10"/>
    </sheetView>
  </sheetViews>
  <sheetFormatPr defaultColWidth="8.88888888888889" defaultRowHeight="16.2" outlineLevelCol="5"/>
  <cols>
    <col min="1" max="1" width="8.88888888888889" style="1"/>
    <col min="2" max="2" width="12.1111111111111" style="1"/>
    <col min="3" max="3" width="7.88888888888889" style="1"/>
    <col min="4" max="4" width="17.1111111111111" style="1"/>
    <col min="5" max="5" width="14.8888888888889" style="1"/>
    <col min="6" max="6" width="17.1111111111111" style="1"/>
    <col min="7" max="16384" width="8.88888888888889" style="1"/>
  </cols>
  <sheetData>
    <row r="5" spans="2:6">
      <c r="B5" s="1" t="s">
        <v>0</v>
      </c>
      <c r="C5" s="1" t="s">
        <v>4</v>
      </c>
      <c r="D5" s="1" t="s">
        <v>47</v>
      </c>
      <c r="E5" s="1" t="s">
        <v>48</v>
      </c>
      <c r="F5" s="1" t="s">
        <v>49</v>
      </c>
    </row>
    <row r="6" spans="2:6">
      <c r="B6" s="1" t="s">
        <v>40</v>
      </c>
      <c r="D6" s="1">
        <v>90</v>
      </c>
      <c r="E6" s="1">
        <v>34</v>
      </c>
      <c r="F6" s="1">
        <v>10</v>
      </c>
    </row>
    <row r="7" spans="3:6">
      <c r="C7" s="1" t="s">
        <v>27</v>
      </c>
      <c r="D7" s="1">
        <v>15</v>
      </c>
      <c r="E7" s="1">
        <v>10</v>
      </c>
      <c r="F7" s="1">
        <v>3</v>
      </c>
    </row>
    <row r="8" spans="3:6">
      <c r="C8" s="1" t="s">
        <v>23</v>
      </c>
      <c r="D8" s="1">
        <v>11</v>
      </c>
      <c r="E8" s="1">
        <v>2</v>
      </c>
      <c r="F8" s="1">
        <v>1</v>
      </c>
    </row>
    <row r="9" spans="3:6">
      <c r="C9" s="1" t="s">
        <v>35</v>
      </c>
      <c r="D9" s="1">
        <v>7</v>
      </c>
      <c r="E9" s="1">
        <v>2</v>
      </c>
      <c r="F9" s="1">
        <v>1</v>
      </c>
    </row>
    <row r="10" spans="3:6">
      <c r="C10" s="1" t="s">
        <v>34</v>
      </c>
      <c r="D10" s="1">
        <v>6</v>
      </c>
      <c r="E10" s="1">
        <v>2</v>
      </c>
      <c r="F10" s="1">
        <v>1</v>
      </c>
    </row>
    <row r="11" spans="3:6">
      <c r="C11" s="1" t="s">
        <v>33</v>
      </c>
      <c r="D11" s="1">
        <v>2</v>
      </c>
      <c r="E11" s="1">
        <v>4</v>
      </c>
      <c r="F11" s="1">
        <v>0</v>
      </c>
    </row>
    <row r="12" spans="3:6">
      <c r="C12" s="1" t="s">
        <v>32</v>
      </c>
      <c r="D12" s="1">
        <v>2</v>
      </c>
      <c r="E12" s="1">
        <v>0</v>
      </c>
      <c r="F12" s="1">
        <v>0</v>
      </c>
    </row>
    <row r="13" spans="3:6">
      <c r="C13" s="1" t="s">
        <v>29</v>
      </c>
      <c r="D13" s="1">
        <v>12</v>
      </c>
      <c r="E13" s="1">
        <v>3</v>
      </c>
      <c r="F13" s="1">
        <v>0</v>
      </c>
    </row>
    <row r="14" spans="3:6">
      <c r="C14" s="1" t="s">
        <v>15</v>
      </c>
      <c r="D14" s="1">
        <v>16</v>
      </c>
      <c r="E14" s="1">
        <v>8</v>
      </c>
      <c r="F14" s="1">
        <v>2</v>
      </c>
    </row>
    <row r="15" spans="3:6">
      <c r="C15" s="1" t="s">
        <v>25</v>
      </c>
      <c r="D15" s="1">
        <v>12</v>
      </c>
      <c r="E15" s="1">
        <v>1</v>
      </c>
      <c r="F15" s="1">
        <v>1</v>
      </c>
    </row>
    <row r="16" spans="3:6">
      <c r="C16" s="1" t="s">
        <v>20</v>
      </c>
      <c r="D16" s="1">
        <v>7</v>
      </c>
      <c r="E16" s="1">
        <v>2</v>
      </c>
      <c r="F16" s="1">
        <v>1</v>
      </c>
    </row>
    <row r="17" spans="2:6">
      <c r="B17" s="1" t="s">
        <v>41</v>
      </c>
      <c r="D17" s="1">
        <v>30</v>
      </c>
      <c r="E17" s="1">
        <v>9</v>
      </c>
      <c r="F17" s="1">
        <v>2</v>
      </c>
    </row>
    <row r="18" spans="3:6">
      <c r="C18" s="1" t="s">
        <v>27</v>
      </c>
      <c r="D18" s="1">
        <v>4</v>
      </c>
      <c r="E18" s="1">
        <v>0</v>
      </c>
      <c r="F18" s="1">
        <v>0</v>
      </c>
    </row>
    <row r="19" spans="3:6">
      <c r="C19" s="1" t="s">
        <v>23</v>
      </c>
      <c r="D19" s="1">
        <v>3</v>
      </c>
      <c r="E19" s="1">
        <v>2</v>
      </c>
      <c r="F19" s="1">
        <v>0</v>
      </c>
    </row>
    <row r="20" spans="3:6">
      <c r="C20" s="1" t="s">
        <v>35</v>
      </c>
      <c r="D20" s="1">
        <v>4</v>
      </c>
      <c r="E20" s="1">
        <v>0</v>
      </c>
      <c r="F20" s="1">
        <v>0</v>
      </c>
    </row>
    <row r="21" spans="3:6">
      <c r="C21" s="1" t="s">
        <v>34</v>
      </c>
      <c r="D21" s="1">
        <v>4</v>
      </c>
      <c r="E21" s="1">
        <v>0</v>
      </c>
      <c r="F21" s="1">
        <v>0</v>
      </c>
    </row>
    <row r="22" spans="3:6">
      <c r="C22" s="1" t="s">
        <v>33</v>
      </c>
      <c r="D22" s="1">
        <v>1</v>
      </c>
      <c r="E22" s="1">
        <v>1</v>
      </c>
      <c r="F22" s="1">
        <v>0</v>
      </c>
    </row>
    <row r="23" spans="3:6">
      <c r="C23" s="1" t="s">
        <v>32</v>
      </c>
      <c r="D23" s="1">
        <v>1</v>
      </c>
      <c r="E23" s="1">
        <v>1</v>
      </c>
      <c r="F23" s="1">
        <v>0</v>
      </c>
    </row>
    <row r="24" spans="3:6">
      <c r="C24" s="1" t="s">
        <v>29</v>
      </c>
      <c r="D24" s="1">
        <v>2</v>
      </c>
      <c r="E24" s="1">
        <v>2</v>
      </c>
      <c r="F24" s="1">
        <v>0</v>
      </c>
    </row>
    <row r="25" spans="3:6">
      <c r="C25" s="1" t="s">
        <v>15</v>
      </c>
      <c r="D25" s="1">
        <v>5</v>
      </c>
      <c r="E25" s="1">
        <v>0</v>
      </c>
      <c r="F25" s="1">
        <v>0</v>
      </c>
    </row>
    <row r="26" spans="3:6">
      <c r="C26" s="1" t="s">
        <v>25</v>
      </c>
      <c r="D26" s="1">
        <v>4</v>
      </c>
      <c r="E26" s="1">
        <v>2</v>
      </c>
      <c r="F26" s="1">
        <v>2</v>
      </c>
    </row>
    <row r="27" spans="3:6">
      <c r="C27" s="1" t="s">
        <v>20</v>
      </c>
      <c r="D27" s="1">
        <v>2</v>
      </c>
      <c r="E27" s="1">
        <v>1</v>
      </c>
      <c r="F27" s="1">
        <v>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499984740745262"/>
  </sheetPr>
  <dimension ref="P16:AJ22"/>
  <sheetViews>
    <sheetView showGridLines="0" tabSelected="1" zoomScale="36" zoomScaleNormal="36" topLeftCell="E8" workbookViewId="0">
      <selection activeCell="AX20" sqref="AX20"/>
    </sheetView>
  </sheetViews>
  <sheetFormatPr defaultColWidth="8.88888888888889" defaultRowHeight="16.2"/>
  <cols>
    <col min="1" max="15" width="8.88888888888889" style="1"/>
    <col min="16" max="16" width="24.3333333333333" style="1"/>
    <col min="17" max="17" width="8.88888888888889" style="1"/>
    <col min="18" max="18" width="17.1111111111111" style="1"/>
    <col min="19" max="20" width="8.88888888888889" style="1"/>
    <col min="21" max="21" width="14.2222222222222" style="1"/>
    <col min="22" max="24" width="8.88888888888889" style="1"/>
    <col min="25" max="25" width="12.8888888888889" style="1"/>
    <col min="26" max="27" width="8.88888888888889" style="1"/>
    <col min="28" max="28" width="15.7777777777778" style="1"/>
    <col min="29" max="31" width="8.88888888888889" style="1"/>
    <col min="32" max="32" width="15.7777777777778" style="1"/>
    <col min="33" max="35" width="8.88888888888889" style="1"/>
    <col min="36" max="36" width="14.3333333333333" style="1"/>
    <col min="37" max="16384" width="8.88888888888889" style="1"/>
  </cols>
  <sheetData>
    <row r="16" ht="31.2" spans="16:16">
      <c r="P16" s="3">
        <f ca="1">GETPIVOTDATA("員工編號",整體情況!$B$3,"性別","男")</f>
        <v>0.466666666666667</v>
      </c>
    </row>
    <row r="20" ht="31.2" spans="18:36">
      <c r="R20" s="5">
        <f ca="1">GETPIVOTDATA("員工編號",整體情況!$H$14,"性別","男","人員表現","優秀")</f>
        <v>0.308333333333333</v>
      </c>
      <c r="U20" s="6">
        <f ca="1">GETPIVOTDATA("員工編號",整體情況!$H$14,"性別","男","人員表現","良好")</f>
        <v>0.116666666666667</v>
      </c>
      <c r="Y20" s="7">
        <f ca="1">GETPIVOTDATA("員工編號",整體情況!$H$14,"性別","男","人員表現","一般")</f>
        <v>0.0416666666666667</v>
      </c>
      <c r="AB20" s="8">
        <f ca="1">GETPIVOTDATA("員工編號",整體情況!$H$14,"性別","女","人員表現","優秀")</f>
        <v>0.275</v>
      </c>
      <c r="AF20" s="8">
        <f ca="1">GETPIVOTDATA("員工編號",整體情況!$H$14,"性別","女","人員表現","良好")</f>
        <v>0.241666666666667</v>
      </c>
      <c r="AJ20" s="8">
        <f ca="1">GETPIVOTDATA("員工編號",整體情況!$H$14,"性別","女","人員表現","一般")</f>
        <v>0.0166666666666667</v>
      </c>
    </row>
    <row r="21" ht="31.2" spans="16:16">
      <c r="P21" s="3">
        <f ca="1">GETPIVOTDATA("員工編號",整體情況!$B$3,"性別","女")</f>
        <v>0.533333333333333</v>
      </c>
    </row>
    <row r="22" ht="31.2" spans="16:16">
      <c r="P22" s="4"/>
    </row>
  </sheetData>
  <pageMargins left="0.75" right="0.75" top="1" bottom="1" header="0.5" footer="0.5"/>
  <pageSetup paperSize="9" orientation="portrait"/>
  <headerFooter/>
  <drawing r:id="rId1"/>
  <picture r:id="rId3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L25"/>
  <sheetViews>
    <sheetView workbookViewId="0">
      <selection activeCell="I18" sqref="I18"/>
    </sheetView>
  </sheetViews>
  <sheetFormatPr defaultColWidth="8.88888888888889" defaultRowHeight="16.2"/>
  <cols>
    <col min="1" max="1" width="8.88888888888889" style="1"/>
    <col min="2" max="2" width="17.1111111111111" style="1"/>
    <col min="3" max="4" width="8.55555555555556" style="1"/>
    <col min="5" max="6" width="7.66666666666667" style="1"/>
    <col min="7" max="7" width="7.66666666666667" style="1" hidden="1"/>
    <col min="8" max="12" width="7.66666666666667" style="1"/>
    <col min="13" max="19" width="6.66666666666667" style="1"/>
    <col min="20" max="16384" width="8.88888888888889" style="1"/>
  </cols>
  <sheetData>
    <row r="3" spans="2:3">
      <c r="B3" s="1" t="s">
        <v>3</v>
      </c>
      <c r="C3" s="1" t="s">
        <v>47</v>
      </c>
    </row>
    <row r="4" spans="2:3">
      <c r="B4" s="1" t="s">
        <v>19</v>
      </c>
      <c r="C4" s="2">
        <v>0.466666666666667</v>
      </c>
    </row>
    <row r="5" spans="2:3">
      <c r="B5" s="1" t="s">
        <v>14</v>
      </c>
      <c r="C5" s="2">
        <v>0.533333333333333</v>
      </c>
    </row>
    <row r="9" spans="2:3">
      <c r="B9" s="1" t="s">
        <v>47</v>
      </c>
      <c r="C9" s="1" t="s">
        <v>4</v>
      </c>
    </row>
    <row r="10" spans="2:12">
      <c r="B10" s="1" t="s">
        <v>3</v>
      </c>
      <c r="C10" s="1" t="s">
        <v>15</v>
      </c>
      <c r="D10" s="1" t="s">
        <v>20</v>
      </c>
      <c r="E10" s="1" t="s">
        <v>23</v>
      </c>
      <c r="F10" s="1" t="s">
        <v>25</v>
      </c>
      <c r="G10" s="1" t="s">
        <v>27</v>
      </c>
      <c r="H10" s="1" t="s">
        <v>29</v>
      </c>
      <c r="I10" s="1" t="s">
        <v>32</v>
      </c>
      <c r="J10" s="1" t="s">
        <v>33</v>
      </c>
      <c r="K10" s="1" t="s">
        <v>34</v>
      </c>
      <c r="L10" s="1" t="s">
        <v>35</v>
      </c>
    </row>
    <row r="11" spans="2:12">
      <c r="B11" s="1" t="s">
        <v>19</v>
      </c>
      <c r="C11" s="2">
        <v>0.1</v>
      </c>
      <c r="D11" s="2">
        <v>0.025</v>
      </c>
      <c r="E11" s="2">
        <v>0.0416666666666667</v>
      </c>
      <c r="F11" s="2">
        <v>0.075</v>
      </c>
      <c r="G11" s="2">
        <v>0.0916666666666667</v>
      </c>
      <c r="H11" s="2">
        <v>0.025</v>
      </c>
      <c r="I11" s="2">
        <v>0</v>
      </c>
      <c r="J11" s="2">
        <v>0.00833333333333333</v>
      </c>
      <c r="K11" s="2">
        <v>0.0416666666666667</v>
      </c>
      <c r="L11" s="2">
        <v>0.0583333333333333</v>
      </c>
    </row>
    <row r="12" spans="2:12">
      <c r="B12" s="1" t="s">
        <v>14</v>
      </c>
      <c r="C12" s="2">
        <v>0.075</v>
      </c>
      <c r="D12" s="2">
        <v>0.05</v>
      </c>
      <c r="E12" s="2">
        <v>0.075</v>
      </c>
      <c r="F12" s="2">
        <v>0.0583333333333333</v>
      </c>
      <c r="G12" s="2">
        <v>0.0666666666666667</v>
      </c>
      <c r="H12" s="2">
        <v>0.0916666666666667</v>
      </c>
      <c r="I12" s="2">
        <v>0.025</v>
      </c>
      <c r="J12" s="2">
        <v>0.0166666666666667</v>
      </c>
      <c r="K12" s="2">
        <v>0.0416666666666667</v>
      </c>
      <c r="L12" s="2">
        <v>0.0333333333333333</v>
      </c>
    </row>
    <row r="14" spans="8:9">
      <c r="H14" s="1" t="s">
        <v>47</v>
      </c>
      <c r="I14" s="1" t="s">
        <v>3</v>
      </c>
    </row>
    <row r="15" spans="2:10">
      <c r="B15" s="1" t="s">
        <v>47</v>
      </c>
      <c r="C15" s="1" t="s">
        <v>3</v>
      </c>
      <c r="H15" s="1" t="s">
        <v>13</v>
      </c>
      <c r="I15" s="1" t="s">
        <v>19</v>
      </c>
      <c r="J15" s="1" t="s">
        <v>14</v>
      </c>
    </row>
    <row r="16" spans="2:10">
      <c r="B16" s="1" t="s">
        <v>5</v>
      </c>
      <c r="C16" s="1" t="s">
        <v>19</v>
      </c>
      <c r="D16" s="1" t="s">
        <v>14</v>
      </c>
      <c r="H16" s="1" t="s">
        <v>18</v>
      </c>
      <c r="I16" s="2">
        <v>0.308333333333333</v>
      </c>
      <c r="J16" s="2">
        <v>0.275</v>
      </c>
    </row>
    <row r="17" spans="2:10">
      <c r="B17" s="1" t="s">
        <v>16</v>
      </c>
      <c r="C17" s="2">
        <v>0.25</v>
      </c>
      <c r="D17" s="2">
        <v>0.3</v>
      </c>
      <c r="H17" s="1" t="s">
        <v>24</v>
      </c>
      <c r="I17" s="2">
        <v>0.116666666666667</v>
      </c>
      <c r="J17" s="2">
        <v>0.241666666666667</v>
      </c>
    </row>
    <row r="18" spans="2:10">
      <c r="B18" s="1" t="s">
        <v>21</v>
      </c>
      <c r="C18" s="2">
        <v>0.216666666666667</v>
      </c>
      <c r="D18" s="2">
        <v>0.233333333333333</v>
      </c>
      <c r="H18" s="1" t="s">
        <v>31</v>
      </c>
      <c r="I18" s="2">
        <v>0.0416666666666667</v>
      </c>
      <c r="J18" s="2">
        <v>0.0166666666666667</v>
      </c>
    </row>
    <row r="20" spans="2:3">
      <c r="B20" s="1" t="s">
        <v>47</v>
      </c>
      <c r="C20" s="1" t="s">
        <v>3</v>
      </c>
    </row>
    <row r="21" spans="2:4">
      <c r="B21" s="1" t="s">
        <v>8</v>
      </c>
      <c r="C21" s="1" t="s">
        <v>19</v>
      </c>
      <c r="D21" s="1" t="s">
        <v>14</v>
      </c>
    </row>
    <row r="22" spans="2:4">
      <c r="B22" s="1" t="s">
        <v>17</v>
      </c>
      <c r="C22" s="2">
        <v>0.0833333333333333</v>
      </c>
      <c r="D22" s="2">
        <v>0.125</v>
      </c>
    </row>
    <row r="23" spans="2:4">
      <c r="B23" s="1" t="s">
        <v>22</v>
      </c>
      <c r="C23" s="2">
        <v>0.108333333333333</v>
      </c>
      <c r="D23" s="2">
        <v>0.158333333333333</v>
      </c>
    </row>
    <row r="24" spans="2:4">
      <c r="B24" s="1" t="s">
        <v>26</v>
      </c>
      <c r="C24" s="2">
        <v>0.2</v>
      </c>
      <c r="D24" s="2">
        <v>0.183333333333333</v>
      </c>
    </row>
    <row r="25" spans="2:4">
      <c r="B25" s="1" t="s">
        <v>28</v>
      </c>
      <c r="C25" s="2">
        <v>0.075</v>
      </c>
      <c r="D25" s="2">
        <v>0.0666666666666667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資料來源</vt:lpstr>
      <vt:lpstr>簽約形式</vt:lpstr>
      <vt:lpstr>員工表現</vt:lpstr>
      <vt:lpstr>所在區域分佈</vt:lpstr>
      <vt:lpstr>辭職原因</vt:lpstr>
      <vt:lpstr>在職年限</vt:lpstr>
      <vt:lpstr>員工情況表</vt:lpstr>
      <vt:lpstr>儀錶盤</vt:lpstr>
      <vt:lpstr>整體情況</vt:lpstr>
      <vt:lpstr>模板使用說明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2021-02-24T01:33:00Z</dcterms:created>
  <dcterms:modified xsi:type="dcterms:W3CDTF">2023-02-01T09:59:00Z</dcterms:modified>
</cp:coreProperties>
</file>