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  <Override PartName="/xl/charts/colors17.xml" ContentType="application/vnd.ms-office.chartcolorstyle+xml"/>
  <Override PartName="/xl/charts/colors18.xml" ContentType="application/vnd.ms-office.chartcolorstyle+xml"/>
  <Override PartName="/xl/charts/colors19.xml" ContentType="application/vnd.ms-office.chartcolorstyle+xml"/>
  <Override PartName="/xl/charts/colors2.xml" ContentType="application/vnd.ms-office.chartcolorstyle+xml"/>
  <Override PartName="/xl/charts/colors20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style1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style17.xml" ContentType="application/vnd.ms-office.chartstyle+xml"/>
  <Override PartName="/xl/charts/style18.xml" ContentType="application/vnd.ms-office.chartstyle+xml"/>
  <Override PartName="/xl/charts/style19.xml" ContentType="application/vnd.ms-office.chartstyle+xml"/>
  <Override PartName="/xl/charts/style2.xml" ContentType="application/vnd.ms-office.chartstyle+xml"/>
  <Override PartName="/xl/charts/style20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00" tabRatio="851" firstSheet="2" activeTab="2"/>
  </bookViews>
  <sheets>
    <sheet name="晨書暮雪 (2)" sheetId="28" state="veryHidden" r:id="rId1"/>
    <sheet name="預覽圖" sheetId="27" state="veryHidden" r:id="rId2"/>
    <sheet name="分析看板" sheetId="26" r:id="rId3"/>
    <sheet name="基礎資料" sheetId="23" r:id="rId4"/>
    <sheet name="備註" sheetId="21" state="veryHidden" r:id="rId5"/>
    <sheet name="圖形" sheetId="25" state="veryHidden" r:id="rId6"/>
    <sheet name="備註 (2)" sheetId="22" state="veryHidden" r:id="rId7"/>
  </sheets>
  <externalReferences>
    <externalReference r:id="rId8"/>
    <externalReference r:id="rId9"/>
  </externalReferences>
  <definedNames>
    <definedName name="餅圖資料" localSheetId="4">OFFSET([1]資料!$A$11,MATCH('[2]簡報（風格1）'!#REF!,[1]資料!$A$11:$A$51),IF('[2]簡報（風格1）'!$H$7="應收賬款",2,3),6,1)</definedName>
    <definedName name="餅圖資料" localSheetId="6">OFFSET([1]資料!$A$11,MATCH('[2]簡報（風格1）'!#REF!,[1]資料!$A$11:$A$51),IF('[2]簡報（風格1）'!$H$7="應收賬款",2,3),6,1)</definedName>
    <definedName name="晨書暮雪原創">基礎資料!$G$2:$I$14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<sst xmlns="http://schemas.openxmlformats.org/spreadsheetml/2006/main" count="168" uniqueCount="126">
  <si>
    <t>人力資源資料視覺化圖表看板</t>
  </si>
  <si>
    <t>工資分佈人數情況</t>
  </si>
  <si>
    <t>各部門人數情況</t>
  </si>
  <si>
    <t>兩年總人數對比</t>
  </si>
  <si>
    <t>各部門薪酬支出</t>
  </si>
  <si>
    <t>離職原因分析</t>
  </si>
  <si>
    <t>學歷分佈情況</t>
  </si>
  <si>
    <t>招聘面試錄用情況</t>
  </si>
  <si>
    <t>入職後離職時間週期人數</t>
  </si>
  <si>
    <t>本科及以上學歷人數佔比</t>
  </si>
  <si>
    <t>部門人員缺編情況</t>
  </si>
  <si>
    <t>各年齡段男女人數</t>
  </si>
  <si>
    <t>編輯資料圖表自動更新/  自動統計  /  資料可編輯</t>
  </si>
  <si>
    <t>人力資源資料視覺化圖表看板</t>
  </si>
  <si>
    <t>工資分佈人數情況</t>
  </si>
  <si>
    <t>各部門人數情況</t>
  </si>
  <si>
    <t>兩年總人數對比</t>
  </si>
  <si>
    <t>各部門薪酬支出</t>
  </si>
  <si>
    <t>離職原因分析</t>
  </si>
  <si>
    <t>學歷分佈情況</t>
  </si>
  <si>
    <t>招聘面試錄用情況</t>
  </si>
  <si>
    <t>入職後離職時間週期人數</t>
  </si>
  <si>
    <t>本科及以上學歷人數佔比</t>
  </si>
  <si>
    <t>部門人員缺編情況</t>
  </si>
  <si>
    <t>各年齡段男女人數</t>
  </si>
  <si>
    <t>可按實際情況修改</t>
  </si>
  <si>
    <t>部門</t>
  </si>
  <si>
    <t>人數</t>
  </si>
  <si>
    <t>薪資總支出</t>
  </si>
  <si>
    <t>公司總人數</t>
  </si>
  <si>
    <t>招聘管道</t>
  </si>
  <si>
    <t>面試人數</t>
  </si>
  <si>
    <t>通過人數</t>
  </si>
  <si>
    <t>通過率</t>
  </si>
  <si>
    <t>行銷</t>
  </si>
  <si>
    <t>今年</t>
  </si>
  <si>
    <t>去年</t>
  </si>
  <si>
    <t>同比</t>
  </si>
  <si>
    <t>BOSS</t>
  </si>
  <si>
    <t>廣告</t>
  </si>
  <si>
    <t>拉勾</t>
  </si>
  <si>
    <t>研發</t>
  </si>
  <si>
    <t>智聯</t>
  </si>
  <si>
    <t>IT</t>
  </si>
  <si>
    <t>前程無憂</t>
  </si>
  <si>
    <t>財務</t>
  </si>
  <si>
    <t>獵聘</t>
  </si>
  <si>
    <t>採購</t>
  </si>
  <si>
    <t>內推</t>
  </si>
  <si>
    <t>行政</t>
  </si>
  <si>
    <t>合計</t>
  </si>
  <si>
    <t>人力</t>
  </si>
  <si>
    <t>市場</t>
  </si>
  <si>
    <t>產品</t>
  </si>
  <si>
    <t>離職原因</t>
  </si>
  <si>
    <t>審計</t>
  </si>
  <si>
    <t>違反公司制度</t>
  </si>
  <si>
    <t>運營</t>
  </si>
  <si>
    <t>有更好的機會</t>
  </si>
  <si>
    <t>壓力太大</t>
  </si>
  <si>
    <t>家庭因素</t>
  </si>
  <si>
    <t>價值觀</t>
  </si>
  <si>
    <t>工作不能勝任</t>
  </si>
  <si>
    <t>職業發展</t>
  </si>
  <si>
    <t>工資</t>
  </si>
  <si>
    <t>總計</t>
  </si>
  <si>
    <t>3-5K</t>
  </si>
  <si>
    <t>5-8K</t>
  </si>
  <si>
    <t>8-10K</t>
  </si>
  <si>
    <t>入職後離職時間週期圖</t>
  </si>
  <si>
    <t>10-15K</t>
  </si>
  <si>
    <t>離職週期</t>
  </si>
  <si>
    <t>15-20K</t>
  </si>
  <si>
    <t>入職7天內離職</t>
  </si>
  <si>
    <t>20K以上</t>
  </si>
  <si>
    <t>入職1月內離職</t>
  </si>
  <si>
    <t>入職2月內離職</t>
  </si>
  <si>
    <t>入職3月內離職</t>
  </si>
  <si>
    <t>3個月以上離職</t>
  </si>
  <si>
    <t>月份</t>
  </si>
  <si>
    <t>薪酬支出</t>
  </si>
  <si>
    <t>1月</t>
  </si>
  <si>
    <t>2月</t>
  </si>
  <si>
    <t>學歷</t>
  </si>
  <si>
    <t>輔助列</t>
  </si>
  <si>
    <t>3月</t>
  </si>
  <si>
    <t>高中及以下</t>
  </si>
  <si>
    <t>4月</t>
  </si>
  <si>
    <t>專科</t>
  </si>
  <si>
    <t>5月</t>
  </si>
  <si>
    <t>本科</t>
  </si>
  <si>
    <t>6月</t>
  </si>
  <si>
    <t>研究生</t>
  </si>
  <si>
    <t>7月</t>
  </si>
  <si>
    <t>博士及以上</t>
  </si>
  <si>
    <t>8月</t>
  </si>
  <si>
    <t>匯總</t>
  </si>
  <si>
    <t>9月</t>
  </si>
  <si>
    <t>10月</t>
  </si>
  <si>
    <t>本科以上學歷</t>
  </si>
  <si>
    <t>11月</t>
  </si>
  <si>
    <t>12月</t>
  </si>
  <si>
    <t>年齡</t>
  </si>
  <si>
    <t>男</t>
  </si>
  <si>
    <t>女</t>
  </si>
  <si>
    <t>20歲以下</t>
  </si>
  <si>
    <t>20-30歲</t>
  </si>
  <si>
    <t>30-40歲</t>
  </si>
  <si>
    <t>40-50歲</t>
  </si>
  <si>
    <t>50歲以上</t>
  </si>
  <si>
    <t>男女佔比</t>
  </si>
  <si>
    <t>人數可按實際情況修改</t>
  </si>
  <si>
    <t>輔助列（不修改）</t>
  </si>
  <si>
    <t>邀約人數</t>
  </si>
  <si>
    <t>到麵人數</t>
  </si>
  <si>
    <t>offer人數</t>
  </si>
  <si>
    <t>實際入職</t>
  </si>
  <si>
    <t>實際留職</t>
  </si>
  <si>
    <t>所需人數</t>
  </si>
  <si>
    <t>現有人數</t>
  </si>
  <si>
    <t>還需人數</t>
  </si>
  <si>
    <t>晨 書 暮 雪</t>
  </si>
  <si>
    <t>原創資料視覺化動態圖表模板</t>
  </si>
  <si>
    <t>請認準以下淘寶店鋪連結</t>
  </si>
  <si>
    <t>其他非本連結店鋪一模一樣圖表均為盜版</t>
  </si>
  <si>
    <t>https://shop286919752.taobao.com/category-1581611678.htm?spm=2013.1.0.0.e2bc2753At4i7j&amp;search=y&amp;parentCatId=1581611677&amp;parentCatName=%B1%ED%B8%F1%C4%A3%B0%E5&amp;catName=%CA%FD%BE%DD%B7%D6%CE%F6%CD%BC%B1%ED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</si>
</sst>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&quot;NT$&quot;* #,##0.00_-;\-&quot;NT$&quot;* #,##0.00_-;_-&quot;NT$&quot;* &quot;-&quot;??_-;_-@_-"/>
    <numFmt numFmtId="177" formatCode="_-&quot;NT$&quot;* #,##0_-;\-&quot;NT$&quot;* #,##0_-;_-&quot;NT$&quot;* &quot;-&quot;_-;_-@_-"/>
  </numFmts>
  <fonts count="41">
    <font>
      <sz val="11"/>
      <color theme="1"/>
      <name val="等线"/>
      <charset val="134"/>
      <scheme val="minor"/>
    </font>
    <font>
      <u/>
      <sz val="48"/>
      <color theme="0"/>
      <name val="幼圆"/>
      <charset val="134"/>
    </font>
    <font>
      <b/>
      <sz val="28"/>
      <color theme="0"/>
      <name val="幼圆"/>
      <charset val="134"/>
    </font>
    <font>
      <u/>
      <sz val="11"/>
      <color theme="10"/>
      <name val="等线"/>
      <charset val="134"/>
      <scheme val="minor"/>
    </font>
    <font>
      <sz val="11"/>
      <color theme="1"/>
      <name val="思源黑体 Regular"/>
      <charset val="134"/>
    </font>
    <font>
      <sz val="12"/>
      <name val="思源黑体 Regular"/>
      <charset val="128"/>
    </font>
    <font>
      <sz val="11"/>
      <color theme="1"/>
      <name val="思源黑体 Regular"/>
      <charset val="128"/>
    </font>
    <font>
      <b/>
      <sz val="11"/>
      <color theme="1"/>
      <name val="思源黑体 Regular"/>
      <charset val="128"/>
    </font>
    <font>
      <b/>
      <sz val="12"/>
      <color theme="0"/>
      <name val="思源黑体 Regular"/>
      <charset val="128"/>
    </font>
    <font>
      <sz val="9"/>
      <color theme="1"/>
      <name val="思源黑体 Regular"/>
      <charset val="128"/>
    </font>
    <font>
      <sz val="11"/>
      <color theme="0" tint="-0.499984740745262"/>
      <name val="思源宋体 CN SemiBold"/>
      <charset val="134"/>
    </font>
    <font>
      <sz val="11"/>
      <color theme="1"/>
      <name val="等线"/>
      <charset val="134"/>
      <scheme val="minor"/>
    </font>
    <font>
      <b/>
      <sz val="22"/>
      <color theme="0"/>
      <name val="思源宋体 CN SemiBold"/>
      <charset val="134"/>
    </font>
    <font>
      <sz val="28"/>
      <color rgb="FFFFC000"/>
      <name val="思源宋体 CN SemiBold"/>
      <charset val="134"/>
    </font>
    <font>
      <sz val="14"/>
      <color theme="0" tint="-0.499984740745262"/>
      <name val="思源黑体 Regular"/>
      <charset val="134"/>
    </font>
    <font>
      <sz val="18"/>
      <color theme="0" tint="-0.499984740745262"/>
      <name val="思源宋体 CN SemiBold"/>
      <charset val="134"/>
    </font>
    <font>
      <sz val="16"/>
      <color theme="0" tint="-0.499984740745262"/>
      <name val="思源宋体 CN SemiBold"/>
      <charset val="134"/>
    </font>
    <font>
      <sz val="20"/>
      <color theme="0" tint="-0.499984740745262"/>
      <name val="思源宋体 CN SemiBold"/>
      <charset val="134"/>
    </font>
    <font>
      <b/>
      <sz val="10"/>
      <color theme="4" tint="-0.499984740745262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0"/>
      <color theme="1"/>
      <name val="Arial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微软雅黑"/>
      <charset val="134"/>
    </font>
    <font>
      <sz val="10"/>
      <color theme="1"/>
      <name val="Arial Narrow"/>
      <charset val="134"/>
    </font>
  </fonts>
  <fills count="43">
    <fill>
      <patternFill patternType="none"/>
    </fill>
    <fill>
      <patternFill patternType="gray125"/>
    </fill>
    <fill>
      <patternFill patternType="solid">
        <fgColor rgb="FF22DEBF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508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0" fontId="18" fillId="11" borderId="0">
      <alignment horizontal="left" vertical="center"/>
    </xf>
    <xf numFmtId="177" fontId="19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11" applyNumberFormat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0" fontId="19" fillId="17" borderId="12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2" fillId="21" borderId="15" applyNumberFormat="0" applyAlignment="0" applyProtection="0">
      <alignment vertical="center"/>
    </xf>
    <xf numFmtId="0" fontId="33" fillId="21" borderId="11" applyNumberFormat="0" applyAlignment="0" applyProtection="0">
      <alignment vertical="center"/>
    </xf>
    <xf numFmtId="0" fontId="34" fillId="22" borderId="16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0" fillId="0" borderId="0"/>
    <xf numFmtId="0" fontId="20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1" fillId="0" borderId="0">
      <alignment vertical="center"/>
    </xf>
    <xf numFmtId="9" fontId="39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0" fillId="0" borderId="0"/>
  </cellStyleXfs>
  <cellXfs count="53">
    <xf numFmtId="0" fontId="0" fillId="0" borderId="0" xfId="0">
      <alignment vertical="center"/>
    </xf>
    <xf numFmtId="0" fontId="1" fillId="2" borderId="0" xfId="1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1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9" fontId="6" fillId="0" borderId="7" xfId="12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>
      <alignment vertical="center"/>
    </xf>
    <xf numFmtId="0" fontId="8" fillId="5" borderId="1" xfId="0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 wrapText="1"/>
    </xf>
    <xf numFmtId="9" fontId="9" fillId="0" borderId="0" xfId="12" applyFont="1">
      <alignment vertical="center"/>
    </xf>
    <xf numFmtId="9" fontId="6" fillId="0" borderId="0" xfId="12" applyFont="1">
      <alignment vertical="center"/>
    </xf>
    <xf numFmtId="9" fontId="6" fillId="0" borderId="1" xfId="12" applyFont="1" applyBorder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0" fillId="0" borderId="0" xfId="14" applyFont="1">
      <alignment vertical="center"/>
    </xf>
    <xf numFmtId="0" fontId="11" fillId="0" borderId="0" xfId="14">
      <alignment vertical="center"/>
    </xf>
    <xf numFmtId="0" fontId="10" fillId="7" borderId="0" xfId="14" applyFont="1" applyFill="1">
      <alignment vertical="center"/>
    </xf>
    <xf numFmtId="0" fontId="12" fillId="8" borderId="0" xfId="14" applyFont="1" applyFill="1" applyAlignment="1">
      <alignment horizontal="center" vertical="center"/>
    </xf>
    <xf numFmtId="0" fontId="10" fillId="9" borderId="0" xfId="14" applyFont="1" applyFill="1">
      <alignment vertical="center"/>
    </xf>
    <xf numFmtId="0" fontId="10" fillId="10" borderId="0" xfId="14" applyFont="1" applyFill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10" borderId="0" xfId="14" applyFont="1" applyFill="1">
      <alignment vertical="center"/>
    </xf>
    <xf numFmtId="0" fontId="16" fillId="10" borderId="0" xfId="14" applyFont="1" applyFill="1">
      <alignment vertical="center"/>
    </xf>
    <xf numFmtId="0" fontId="17" fillId="10" borderId="0" xfId="14" applyFont="1" applyFill="1">
      <alignment vertical="center"/>
    </xf>
  </cellXfs>
  <cellStyles count="60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百分比 2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百分比 2 2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7" xfId="54"/>
    <cellStyle name="百分比 3" xfId="55"/>
    <cellStyle name="常规 2" xfId="56"/>
    <cellStyle name="常规 3" xfId="57"/>
    <cellStyle name="常规 4" xfId="58"/>
    <cellStyle name="常规 5" xfId="59"/>
  </cellStyles>
  <tableStyles count="0" defaultTableStyle="TableStyleMedium2" defaultPivotStyle="PivotStyleLight16"/>
  <colors>
    <mruColors>
      <color rgb="00D68283"/>
      <color rgb="00EDBB73"/>
      <color rgb="0030A8B4"/>
      <color rgb="00B9444C"/>
      <color rgb="00FF99CC"/>
      <color rgb="00FF00FF"/>
      <color rgb="00F5A3B1"/>
      <color rgb="0000FFFF"/>
      <color rgb="001AD3E6"/>
      <color rgb="00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microsoft.com/office/2011/relationships/chartColorStyle" Target="colors9.xml"/><Relationship Id="rId2" Type="http://schemas.microsoft.com/office/2011/relationships/chartStyle" Target="style9.xml"/><Relationship Id="rId1" Type="http://schemas.openxmlformats.org/officeDocument/2006/relationships/chartUserShapes" Target="../drawings/drawing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themeOverride" Target="../theme/themeOverride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6.xml.rels><?xml version="1.0" encoding="UTF-8" standalone="yes"?>
<Relationships xmlns="http://schemas.openxmlformats.org/package/2006/relationships"><Relationship Id="rId5" Type="http://schemas.microsoft.com/office/2011/relationships/chartColorStyle" Target="colors12.xml"/><Relationship Id="rId4" Type="http://schemas.microsoft.com/office/2011/relationships/chartStyle" Target="style12.xml"/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5" Type="http://schemas.microsoft.com/office/2011/relationships/chartColorStyle" Target="colors14.xml"/><Relationship Id="rId4" Type="http://schemas.microsoft.com/office/2011/relationships/chartStyle" Target="style14.xml"/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1.xml.rels><?xml version="1.0" encoding="UTF-8" standalone="yes"?>
<Relationships xmlns="http://schemas.openxmlformats.org/package/2006/relationships"><Relationship Id="rId5" Type="http://schemas.microsoft.com/office/2011/relationships/chartColorStyle" Target="colors17.xml"/><Relationship Id="rId4" Type="http://schemas.microsoft.com/office/2011/relationships/chartStyle" Target="style17.xml"/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3" Type="http://schemas.microsoft.com/office/2011/relationships/chartColorStyle" Target="colors19.xml"/><Relationship Id="rId2" Type="http://schemas.microsoft.com/office/2011/relationships/chartStyle" Target="style19.xml"/><Relationship Id="rId1" Type="http://schemas.openxmlformats.org/officeDocument/2006/relationships/chartUserShapes" Target="../drawings/drawing5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5" Type="http://schemas.microsoft.com/office/2011/relationships/chartColorStyle" Target="colors2.xml"/><Relationship Id="rId4" Type="http://schemas.microsoft.com/office/2011/relationships/chartStyle" Target="style2.xml"/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5" Type="http://schemas.microsoft.com/office/2011/relationships/chartColorStyle" Target="colors4.xml"/><Relationship Id="rId4" Type="http://schemas.microsoft.com/office/2011/relationships/chartStyle" Target="style4.xml"/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5" Type="http://schemas.microsoft.com/office/2011/relationships/chartColorStyle" Target="colors7.xml"/><Relationship Id="rId4" Type="http://schemas.microsoft.com/office/2011/relationships/chartStyle" Target="style7.xml"/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168003054600993"/>
          <c:y val="0.0304529554537393"/>
          <c:w val="0.966399389079801"/>
          <c:h val="0.838303641989849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基礎資料!$I$2</c:f>
              <c:strCache>
                <c:ptCount val="1"/>
                <c:pt idx="0">
                  <c:v>薪資總支出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</c:spPr>
          </c:dPt>
          <c:dPt>
            <c:idx val="2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</c:spPr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</c:spPr>
          </c:dPt>
          <c:dPt>
            <c:idx val="5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</c:spPr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</c:spPr>
          </c:dPt>
          <c:dPt>
            <c:idx val="8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</c:spPr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</c:spPr>
          </c:dPt>
          <c:dPt>
            <c:idx val="11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基礎資料!$G$3:$G$14</c:f>
              <c:strCache>
                <c:ptCount val="12"/>
                <c:pt idx="0">
                  <c:v>行銷</c:v>
                </c:pt>
                <c:pt idx="1">
                  <c:v>廣告</c:v>
                </c:pt>
                <c:pt idx="2">
                  <c:v>研發</c:v>
                </c:pt>
                <c:pt idx="3">
                  <c:v>IT</c:v>
                </c:pt>
                <c:pt idx="4">
                  <c:v>財務</c:v>
                </c:pt>
                <c:pt idx="5">
                  <c:v>採購</c:v>
                </c:pt>
                <c:pt idx="6">
                  <c:v>行政</c:v>
                </c:pt>
                <c:pt idx="7">
                  <c:v>人力</c:v>
                </c:pt>
                <c:pt idx="8">
                  <c:v>市場</c:v>
                </c:pt>
                <c:pt idx="9">
                  <c:v>產品</c:v>
                </c:pt>
                <c:pt idx="10">
                  <c:v>審計</c:v>
                </c:pt>
                <c:pt idx="11">
                  <c:v>運營</c:v>
                </c:pt>
              </c:strCache>
            </c:strRef>
          </c:cat>
          <c:val>
            <c:numRef>
              <c:f>基礎資料!$I$3:$I$14</c:f>
              <c:numCache>
                <c:formatCode>General</c:formatCode>
                <c:ptCount val="12"/>
                <c:pt idx="0">
                  <c:v>906300</c:v>
                </c:pt>
                <c:pt idx="1">
                  <c:v>959424</c:v>
                </c:pt>
                <c:pt idx="2">
                  <c:v>1349664</c:v>
                </c:pt>
                <c:pt idx="3">
                  <c:v>418176</c:v>
                </c:pt>
                <c:pt idx="4">
                  <c:v>1060032</c:v>
                </c:pt>
                <c:pt idx="5">
                  <c:v>574320</c:v>
                </c:pt>
                <c:pt idx="6">
                  <c:v>714552</c:v>
                </c:pt>
                <c:pt idx="7">
                  <c:v>864864</c:v>
                </c:pt>
                <c:pt idx="8">
                  <c:v>427944</c:v>
                </c:pt>
                <c:pt idx="9">
                  <c:v>1148316</c:v>
                </c:pt>
                <c:pt idx="10">
                  <c:v>951660</c:v>
                </c:pt>
                <c:pt idx="11">
                  <c:v>1320300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axId val="786203520"/>
        <c:axId val="663597728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0694640"/>
        <c:axId val="667147024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基礎資料!$H$2</c15:sqref>
                        </c15:formulaRef>
                      </c:ext>
                    </c:extLst>
                    <c:strCache>
                      <c:ptCount val="1"/>
                      <c:pt idx="0">
                        <c:v>人數</c:v>
                      </c:pt>
                    </c:strCache>
                  </c:strRef>
                </c:tx>
                <c:spPr>
                  <a:ln w="19050" cap="rnd" cmpd="sng" algn="ctr">
                    <a:gradFill>
                      <a:gsLst>
                        <a:gs pos="0">
                          <a:srgbClr val="ED7D31"/>
                        </a:gs>
                        <a:gs pos="63000">
                          <a:srgbClr val="00B0F0"/>
                        </a:gs>
                        <a:gs pos="100000">
                          <a:srgbClr val="FF00FF"/>
                        </a:gs>
                      </a:gsLst>
                      <a:lin ang="5400000" scaled="1"/>
                    </a:gradFill>
                    <a:prstDash val="solid"/>
                    <a:round/>
                  </a:ln>
                  <a:effectLst/>
                </c:spPr>
                <c:marker>
                  <c:symbol val="circle"/>
                  <c:size val="20"/>
                  <c:spPr>
                    <a:solidFill>
                      <a:sysClr val="window" lastClr="FFFFFF"/>
                    </a:solidFill>
                    <a:ln w="6350" cap="flat" cmpd="sng" algn="ctr">
                      <a:solidFill>
                        <a:srgbClr val="00FFFF"/>
                      </a:solidFill>
                      <a:prstDash val="solid"/>
                      <a:round/>
                    </a:ln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10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7" charset="0"/>
                          <a:ea typeface="思源宋體 CN SemiBold" panose="02020600000000000000" pitchFamily="18" charset="-122"/>
                          <a:cs typeface="Arial" panose="020B0604020202020204" pitchFamily="7" charset="0"/>
                        </a:defRPr>
                      </a:pPr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/>
                    </c:ext>
                  </c:extLst>
                </c:dLbls>
                <c:cat>
                  <c:num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基礎資料!$G$3:$G$14</c15:sqref>
                        </c15:formulaRef>
                      </c:ext>
                    </c:extLst>
                    <c:numCache>
                      <c:ptCount val="0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基礎資料!$H$3:$H$14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18</c:v>
                      </c:pt>
                      <c:pt idx="1">
                        <c:v>19</c:v>
                      </c:pt>
                      <c:pt idx="2">
                        <c:v>13</c:v>
                      </c:pt>
                      <c:pt idx="3">
                        <c:v>17</c:v>
                      </c:pt>
                      <c:pt idx="4">
                        <c:v>17</c:v>
                      </c:pt>
                      <c:pt idx="5">
                        <c:v>14</c:v>
                      </c:pt>
                      <c:pt idx="6">
                        <c:v>11</c:v>
                      </c:pt>
                      <c:pt idx="7">
                        <c:v>19</c:v>
                      </c:pt>
                      <c:pt idx="8">
                        <c:v>13</c:v>
                      </c:pt>
                      <c:pt idx="9">
                        <c:v>19</c:v>
                      </c:pt>
                      <c:pt idx="10">
                        <c:v>13</c:v>
                      </c:pt>
                      <c:pt idx="11">
                        <c:v>20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78620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Arial" panose="020B0604020202020204" pitchFamily="7" charset="0"/>
              </a:defRPr>
            </a:pPr>
          </a:p>
        </c:txPr>
        <c:crossAx val="663597728"/>
        <c:crosses val="autoZero"/>
        <c:auto val="1"/>
        <c:lblAlgn val="ctr"/>
        <c:lblOffset val="100"/>
        <c:noMultiLvlLbl val="0"/>
      </c:catAx>
      <c:valAx>
        <c:axId val="663597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Arial" panose="020B0604020202020204" pitchFamily="7" charset="0"/>
              </a:defRPr>
            </a:pPr>
          </a:p>
        </c:txPr>
        <c:crossAx val="786203520"/>
        <c:crosses val="autoZero"/>
        <c:crossBetween val="between"/>
      </c:valAx>
      <c:catAx>
        <c:axId val="820694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Arial" panose="020B0604020202020204" pitchFamily="7" charset="0"/>
              </a:defRPr>
            </a:pPr>
          </a:p>
        </c:txPr>
        <c:crossAx val="667147024"/>
        <c:crosses val="autoZero"/>
        <c:auto val="1"/>
        <c:lblAlgn val="ctr"/>
        <c:lblOffset val="100"/>
        <c:noMultiLvlLbl val="0"/>
      </c:catAx>
      <c:valAx>
        <c:axId val="66714702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6350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Arial" panose="020B0604020202020204" pitchFamily="7" charset="0"/>
              </a:defRPr>
            </a:pPr>
          </a:p>
        </c:txPr>
        <c:crossAx val="82069464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>
          <a:solidFill>
            <a:schemeClr val="bg1">
              <a:lumMod val="65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  <a:cs typeface="Arial" panose="020B0604020202020204" pitchFamily="7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80979553590896"/>
          <c:y val="0.139788047004542"/>
          <c:w val="0.884587279264513"/>
          <c:h val="0.84768310787834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基礎資料!$B$68</c:f>
              <c:strCache>
                <c:ptCount val="1"/>
                <c:pt idx="0">
                  <c:v>所需人數</c:v>
                </c:pt>
              </c:strCache>
            </c:strRef>
          </c:tx>
          <c:spPr>
            <a:solidFill>
              <a:srgbClr val="D68283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30A8B4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基礎資料!$A$69:$A$79</c:f>
              <c:strCache>
                <c:ptCount val="11"/>
                <c:pt idx="0">
                  <c:v>行銷</c:v>
                </c:pt>
                <c:pt idx="1">
                  <c:v>廣告</c:v>
                </c:pt>
                <c:pt idx="2">
                  <c:v>研發</c:v>
                </c:pt>
                <c:pt idx="3">
                  <c:v>IT</c:v>
                </c:pt>
                <c:pt idx="4">
                  <c:v>財務</c:v>
                </c:pt>
                <c:pt idx="5">
                  <c:v>採購</c:v>
                </c:pt>
                <c:pt idx="6">
                  <c:v>行政</c:v>
                </c:pt>
                <c:pt idx="7">
                  <c:v>人力</c:v>
                </c:pt>
                <c:pt idx="8">
                  <c:v>市場</c:v>
                </c:pt>
                <c:pt idx="9">
                  <c:v>產品</c:v>
                </c:pt>
                <c:pt idx="10">
                  <c:v>運營</c:v>
                </c:pt>
              </c:strCache>
            </c:strRef>
          </c:cat>
          <c:val>
            <c:numRef>
              <c:f>基礎資料!$B$69:$B$79</c:f>
              <c:numCache>
                <c:formatCode>General</c:formatCode>
                <c:ptCount val="11"/>
                <c:pt idx="0">
                  <c:v>22</c:v>
                </c:pt>
                <c:pt idx="1">
                  <c:v>21</c:v>
                </c:pt>
                <c:pt idx="2">
                  <c:v>23</c:v>
                </c:pt>
                <c:pt idx="3">
                  <c:v>21</c:v>
                </c:pt>
                <c:pt idx="4">
                  <c:v>25</c:v>
                </c:pt>
                <c:pt idx="5">
                  <c:v>22</c:v>
                </c:pt>
                <c:pt idx="6">
                  <c:v>25</c:v>
                </c:pt>
                <c:pt idx="7">
                  <c:v>21</c:v>
                </c:pt>
                <c:pt idx="8">
                  <c:v>23</c:v>
                </c:pt>
                <c:pt idx="9">
                  <c:v>20</c:v>
                </c:pt>
                <c:pt idx="10">
                  <c:v>22</c:v>
                </c:pt>
              </c:numCache>
            </c:numRef>
          </c:val>
        </c:ser>
        <c:ser>
          <c:idx val="1"/>
          <c:order val="1"/>
          <c:tx>
            <c:strRef>
              <c:f>基礎資料!$C$68</c:f>
              <c:strCache>
                <c:ptCount val="1"/>
                <c:pt idx="0">
                  <c:v>現有人數</c:v>
                </c:pt>
              </c:strCache>
            </c:strRef>
          </c:tx>
          <c:spPr>
            <a:solidFill>
              <a:srgbClr val="EDBB73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30A8B4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基礎資料!$A$69:$A$79</c:f>
              <c:strCache>
                <c:ptCount val="11"/>
                <c:pt idx="0">
                  <c:v>行銷</c:v>
                </c:pt>
                <c:pt idx="1">
                  <c:v>廣告</c:v>
                </c:pt>
                <c:pt idx="2">
                  <c:v>研發</c:v>
                </c:pt>
                <c:pt idx="3">
                  <c:v>IT</c:v>
                </c:pt>
                <c:pt idx="4">
                  <c:v>財務</c:v>
                </c:pt>
                <c:pt idx="5">
                  <c:v>採購</c:v>
                </c:pt>
                <c:pt idx="6">
                  <c:v>行政</c:v>
                </c:pt>
                <c:pt idx="7">
                  <c:v>人力</c:v>
                </c:pt>
                <c:pt idx="8">
                  <c:v>市場</c:v>
                </c:pt>
                <c:pt idx="9">
                  <c:v>產品</c:v>
                </c:pt>
                <c:pt idx="10">
                  <c:v>運營</c:v>
                </c:pt>
              </c:strCache>
            </c:strRef>
          </c:cat>
          <c:val>
            <c:numRef>
              <c:f>基礎資料!$C$69:$C$79</c:f>
              <c:numCache>
                <c:formatCode>General</c:formatCode>
                <c:ptCount val="11"/>
                <c:pt idx="0">
                  <c:v>16</c:v>
                </c:pt>
                <c:pt idx="1">
                  <c:v>18</c:v>
                </c:pt>
                <c:pt idx="2">
                  <c:v>15</c:v>
                </c:pt>
                <c:pt idx="3">
                  <c:v>19</c:v>
                </c:pt>
                <c:pt idx="4">
                  <c:v>15</c:v>
                </c:pt>
                <c:pt idx="5">
                  <c:v>20</c:v>
                </c:pt>
                <c:pt idx="6">
                  <c:v>16</c:v>
                </c:pt>
                <c:pt idx="7">
                  <c:v>15</c:v>
                </c:pt>
                <c:pt idx="8">
                  <c:v>20</c:v>
                </c:pt>
                <c:pt idx="9">
                  <c:v>18</c:v>
                </c:pt>
                <c:pt idx="10">
                  <c:v>17</c:v>
                </c:pt>
              </c:numCache>
            </c:numRef>
          </c:val>
        </c:ser>
        <c:ser>
          <c:idx val="2"/>
          <c:order val="2"/>
          <c:tx>
            <c:strRef>
              <c:f>基礎資料!$D$68</c:f>
              <c:strCache>
                <c:ptCount val="1"/>
                <c:pt idx="0">
                  <c:v>還需人數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30A8B4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基礎資料!$A$69:$A$79</c:f>
              <c:strCache>
                <c:ptCount val="11"/>
                <c:pt idx="0">
                  <c:v>行銷</c:v>
                </c:pt>
                <c:pt idx="1">
                  <c:v>廣告</c:v>
                </c:pt>
                <c:pt idx="2">
                  <c:v>研發</c:v>
                </c:pt>
                <c:pt idx="3">
                  <c:v>IT</c:v>
                </c:pt>
                <c:pt idx="4">
                  <c:v>財務</c:v>
                </c:pt>
                <c:pt idx="5">
                  <c:v>採購</c:v>
                </c:pt>
                <c:pt idx="6">
                  <c:v>行政</c:v>
                </c:pt>
                <c:pt idx="7">
                  <c:v>人力</c:v>
                </c:pt>
                <c:pt idx="8">
                  <c:v>市場</c:v>
                </c:pt>
                <c:pt idx="9">
                  <c:v>產品</c:v>
                </c:pt>
                <c:pt idx="10">
                  <c:v>運營</c:v>
                </c:pt>
              </c:strCache>
            </c:strRef>
          </c:cat>
          <c:val>
            <c:numRef>
              <c:f>基礎資料!$D$69:$D$79</c:f>
              <c:numCache>
                <c:formatCode>General</c:formatCode>
                <c:ptCount val="11"/>
                <c:pt idx="0">
                  <c:v>6</c:v>
                </c:pt>
                <c:pt idx="1">
                  <c:v>3</c:v>
                </c:pt>
                <c:pt idx="2">
                  <c:v>8</c:v>
                </c:pt>
                <c:pt idx="3">
                  <c:v>2</c:v>
                </c:pt>
                <c:pt idx="4">
                  <c:v>10</c:v>
                </c:pt>
                <c:pt idx="5">
                  <c:v>2</c:v>
                </c:pt>
                <c:pt idx="6">
                  <c:v>9</c:v>
                </c:pt>
                <c:pt idx="7">
                  <c:v>6</c:v>
                </c:pt>
                <c:pt idx="8">
                  <c:v>3</c:v>
                </c:pt>
                <c:pt idx="9">
                  <c:v>2</c:v>
                </c:pt>
                <c:pt idx="10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2"/>
        <c:overlap val="100"/>
        <c:axId val="991918672"/>
        <c:axId val="991917840"/>
      </c:barChart>
      <c:catAx>
        <c:axId val="991918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991917840"/>
        <c:crosses val="autoZero"/>
        <c:auto val="1"/>
        <c:lblAlgn val="ctr"/>
        <c:lblOffset val="100"/>
        <c:noMultiLvlLbl val="0"/>
      </c:catAx>
      <c:valAx>
        <c:axId val="991917840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991918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>
                  <a:lumMod val="65000"/>
                </a:schemeClr>
              </a:solidFill>
              <a:latin typeface="思源宋體 CN SemiBold" panose="02020600000000000000" pitchFamily="18" charset="-122"/>
              <a:ea typeface="思源宋體 CN SemiBold" panose="02020600000000000000" pitchFamily="18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>
              <a:lumMod val="65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229023452442"/>
          <c:y val="0.0695019502682942"/>
          <c:w val="0.743051552538265"/>
          <c:h val="0.836014104236101"/>
        </c:manualLayout>
      </c:layout>
      <c:doughnutChart>
        <c:varyColors val="1"/>
        <c:ser>
          <c:idx val="0"/>
          <c:order val="0"/>
          <c:spPr>
            <a:solidFill>
              <a:schemeClr val="bg1">
                <a:lumMod val="65000"/>
              </a:schemeClr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D68283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基礎資料!$B$42:$C$42</c:f>
              <c:numCache>
                <c:formatCode>General</c:formatCode>
                <c:ptCount val="2"/>
                <c:pt idx="0">
                  <c:v>111</c:v>
                </c:pt>
                <c:pt idx="1">
                  <c:v>134</c:v>
                </c:pt>
              </c:numCache>
            </c:numRef>
          </c:val>
        </c:ser>
        <c:ser>
          <c:idx val="1"/>
          <c:order val="1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D68283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基礎資料!$B$42:$C$42</c:f>
              <c:numCache>
                <c:formatCode>General</c:formatCode>
                <c:ptCount val="2"/>
                <c:pt idx="0">
                  <c:v>111</c:v>
                </c:pt>
                <c:pt idx="1">
                  <c:v>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8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基礎資料!$B$46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D6828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基礎資料!$A$47:$A$51</c:f>
              <c:strCache>
                <c:ptCount val="5"/>
                <c:pt idx="0">
                  <c:v>20歲以下</c:v>
                </c:pt>
                <c:pt idx="1">
                  <c:v>20-30歲</c:v>
                </c:pt>
                <c:pt idx="2">
                  <c:v>30-40歲</c:v>
                </c:pt>
                <c:pt idx="3">
                  <c:v>40-50歲</c:v>
                </c:pt>
                <c:pt idx="4">
                  <c:v>50歲以上</c:v>
                </c:pt>
              </c:strCache>
            </c:strRef>
          </c:cat>
          <c:val>
            <c:numRef>
              <c:f>基礎資料!$B$47:$B$51</c:f>
              <c:numCache>
                <c:formatCode>General</c:formatCode>
                <c:ptCount val="5"/>
                <c:pt idx="0">
                  <c:v>22</c:v>
                </c:pt>
                <c:pt idx="1">
                  <c:v>16</c:v>
                </c:pt>
                <c:pt idx="2">
                  <c:v>19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</c:ser>
        <c:ser>
          <c:idx val="1"/>
          <c:order val="1"/>
          <c:tx>
            <c:strRef>
              <c:f>基礎資料!$C$46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EDBB7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基礎資料!$A$47:$A$51</c:f>
              <c:strCache>
                <c:ptCount val="5"/>
                <c:pt idx="0">
                  <c:v>20歲以下</c:v>
                </c:pt>
                <c:pt idx="1">
                  <c:v>20-30歲</c:v>
                </c:pt>
                <c:pt idx="2">
                  <c:v>30-40歲</c:v>
                </c:pt>
                <c:pt idx="3">
                  <c:v>40-50歲</c:v>
                </c:pt>
                <c:pt idx="4">
                  <c:v>50歲以上</c:v>
                </c:pt>
              </c:strCache>
            </c:strRef>
          </c:cat>
          <c:val>
            <c:numRef>
              <c:f>基礎資料!$C$47:$C$51</c:f>
              <c:numCache>
                <c:formatCode>General</c:formatCode>
                <c:ptCount val="5"/>
                <c:pt idx="0">
                  <c:v>10</c:v>
                </c:pt>
                <c:pt idx="1">
                  <c:v>18</c:v>
                </c:pt>
                <c:pt idx="2">
                  <c:v>23</c:v>
                </c:pt>
                <c:pt idx="3">
                  <c:v>6</c:v>
                </c:pt>
                <c:pt idx="4">
                  <c:v>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6"/>
        <c:axId val="822937135"/>
        <c:axId val="822935887"/>
      </c:barChart>
      <c:barChart>
        <c:barDir val="col"/>
        <c:grouping val="clustered"/>
        <c:varyColors val="0"/>
        <c:ser>
          <c:idx val="2"/>
          <c:order val="2"/>
          <c:tx>
            <c:strRef>
              <c:f>基礎資料!$D$46</c:f>
              <c:strCache>
                <c:ptCount val="1"/>
                <c:pt idx="0">
                  <c:v>總計</c:v>
                </c:pt>
              </c:strCache>
            </c:strRef>
          </c:tx>
          <c:spPr>
            <a:solidFill>
              <a:schemeClr val="bg1">
                <a:lumMod val="75000"/>
                <a:alpha val="4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基礎資料!$A$47:$A$51</c:f>
              <c:strCache>
                <c:ptCount val="5"/>
                <c:pt idx="0">
                  <c:v>20歲以下</c:v>
                </c:pt>
                <c:pt idx="1">
                  <c:v>20-30歲</c:v>
                </c:pt>
                <c:pt idx="2">
                  <c:v>30-40歲</c:v>
                </c:pt>
                <c:pt idx="3">
                  <c:v>40-50歲</c:v>
                </c:pt>
                <c:pt idx="4">
                  <c:v>50歲以上</c:v>
                </c:pt>
              </c:strCache>
            </c:strRef>
          </c:cat>
          <c:val>
            <c:numRef>
              <c:f>基礎資料!$D$47:$D$51</c:f>
              <c:numCache>
                <c:formatCode>General</c:formatCode>
                <c:ptCount val="5"/>
                <c:pt idx="0">
                  <c:v>32</c:v>
                </c:pt>
                <c:pt idx="1">
                  <c:v>34</c:v>
                </c:pt>
                <c:pt idx="2">
                  <c:v>42</c:v>
                </c:pt>
                <c:pt idx="3">
                  <c:v>15</c:v>
                </c:pt>
                <c:pt idx="4">
                  <c:v>12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5"/>
        <c:overlap val="-27"/>
        <c:axId val="417949504"/>
        <c:axId val="1075836624"/>
      </c:barChart>
      <c:catAx>
        <c:axId val="822937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822935887"/>
        <c:crosses val="autoZero"/>
        <c:auto val="1"/>
        <c:lblAlgn val="ctr"/>
        <c:lblOffset val="100"/>
        <c:noMultiLvlLbl val="0"/>
      </c:catAx>
      <c:valAx>
        <c:axId val="822935887"/>
        <c:scaling>
          <c:orientation val="minMax"/>
          <c:max val="50"/>
          <c:min val="0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822937135"/>
        <c:crosses val="autoZero"/>
        <c:crossBetween val="between"/>
      </c:valAx>
      <c:catAx>
        <c:axId val="417949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75836624"/>
        <c:crosses val="autoZero"/>
        <c:auto val="1"/>
        <c:lblAlgn val="ctr"/>
        <c:lblOffset val="100"/>
        <c:noMultiLvlLbl val="0"/>
      </c:catAx>
      <c:valAx>
        <c:axId val="1075836624"/>
        <c:scaling>
          <c:orientation val="minMax"/>
          <c:max val="50"/>
          <c:min val="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417949504"/>
        <c:crosses val="max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>
                  <a:lumMod val="50000"/>
                </a:schemeClr>
              </a:solidFill>
              <a:latin typeface="思源宋體 CN SemiBold" panose="02020600000000000000" pitchFamily="18" charset="-122"/>
              <a:ea typeface="思源宋體 CN SemiBold" panose="02020600000000000000" pitchFamily="18" charset="-122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>
              <a:lumMod val="50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168003054600993"/>
          <c:y val="0.0304529554537393"/>
          <c:w val="0.966399389079801"/>
          <c:h val="0.838303641989849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基礎資料!$I$2</c:f>
              <c:strCache>
                <c:ptCount val="1"/>
                <c:pt idx="0">
                  <c:v>薪資總支出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</c:spPr>
          </c:dPt>
          <c:dPt>
            <c:idx val="2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</c:spPr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</c:spPr>
          </c:dPt>
          <c:dPt>
            <c:idx val="5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</c:spPr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</c:spPr>
          </c:dPt>
          <c:dPt>
            <c:idx val="8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</c:spPr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</c:spPr>
          </c:dPt>
          <c:dPt>
            <c:idx val="11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基礎資料!$G$3:$G$14</c:f>
              <c:strCache>
                <c:ptCount val="12"/>
                <c:pt idx="0">
                  <c:v>行銷</c:v>
                </c:pt>
                <c:pt idx="1">
                  <c:v>廣告</c:v>
                </c:pt>
                <c:pt idx="2">
                  <c:v>研發</c:v>
                </c:pt>
                <c:pt idx="3">
                  <c:v>IT</c:v>
                </c:pt>
                <c:pt idx="4">
                  <c:v>財務</c:v>
                </c:pt>
                <c:pt idx="5">
                  <c:v>採購</c:v>
                </c:pt>
                <c:pt idx="6">
                  <c:v>行政</c:v>
                </c:pt>
                <c:pt idx="7">
                  <c:v>人力</c:v>
                </c:pt>
                <c:pt idx="8">
                  <c:v>市場</c:v>
                </c:pt>
                <c:pt idx="9">
                  <c:v>產品</c:v>
                </c:pt>
                <c:pt idx="10">
                  <c:v>審計</c:v>
                </c:pt>
                <c:pt idx="11">
                  <c:v>運營</c:v>
                </c:pt>
              </c:strCache>
            </c:strRef>
          </c:cat>
          <c:val>
            <c:numRef>
              <c:f>基礎資料!$I$3:$I$14</c:f>
              <c:numCache>
                <c:formatCode>General</c:formatCode>
                <c:ptCount val="12"/>
                <c:pt idx="0">
                  <c:v>906300</c:v>
                </c:pt>
                <c:pt idx="1">
                  <c:v>959424</c:v>
                </c:pt>
                <c:pt idx="2">
                  <c:v>1349664</c:v>
                </c:pt>
                <c:pt idx="3">
                  <c:v>418176</c:v>
                </c:pt>
                <c:pt idx="4">
                  <c:v>1060032</c:v>
                </c:pt>
                <c:pt idx="5">
                  <c:v>574320</c:v>
                </c:pt>
                <c:pt idx="6">
                  <c:v>714552</c:v>
                </c:pt>
                <c:pt idx="7">
                  <c:v>864864</c:v>
                </c:pt>
                <c:pt idx="8">
                  <c:v>427944</c:v>
                </c:pt>
                <c:pt idx="9">
                  <c:v>1148316</c:v>
                </c:pt>
                <c:pt idx="10">
                  <c:v>951660</c:v>
                </c:pt>
                <c:pt idx="11">
                  <c:v>1320300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axId val="786203520"/>
        <c:axId val="663597728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0694640"/>
        <c:axId val="667147024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基礎資料!$H$2</c15:sqref>
                        </c15:formulaRef>
                      </c:ext>
                    </c:extLst>
                    <c:strCache>
                      <c:ptCount val="1"/>
                      <c:pt idx="0">
                        <c:v>人數</c:v>
                      </c:pt>
                    </c:strCache>
                  </c:strRef>
                </c:tx>
                <c:spPr>
                  <a:ln w="19050" cap="rnd" cmpd="sng" algn="ctr">
                    <a:gradFill>
                      <a:gsLst>
                        <a:gs pos="0">
                          <a:srgbClr val="ED7D31"/>
                        </a:gs>
                        <a:gs pos="63000">
                          <a:srgbClr val="00B0F0"/>
                        </a:gs>
                        <a:gs pos="100000">
                          <a:srgbClr val="FF00FF"/>
                        </a:gs>
                      </a:gsLst>
                      <a:lin ang="5400000" scaled="1"/>
                    </a:gradFill>
                    <a:prstDash val="solid"/>
                    <a:round/>
                  </a:ln>
                  <a:effectLst/>
                </c:spPr>
                <c:marker>
                  <c:symbol val="circle"/>
                  <c:size val="20"/>
                  <c:spPr>
                    <a:solidFill>
                      <a:sysClr val="window" lastClr="FFFFFF"/>
                    </a:solidFill>
                    <a:ln w="6350" cap="flat" cmpd="sng" algn="ctr">
                      <a:solidFill>
                        <a:srgbClr val="00FFFF"/>
                      </a:solidFill>
                      <a:prstDash val="solid"/>
                      <a:round/>
                    </a:ln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10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Arial" panose="020B0604020202020204" pitchFamily="7" charset="0"/>
                          <a:ea typeface="思源宋體 CN SemiBold" panose="02020600000000000000" pitchFamily="18" charset="-122"/>
                          <a:cs typeface="Arial" panose="020B0604020202020204" pitchFamily="7" charset="0"/>
                        </a:defRPr>
                      </a:pPr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/>
                    </c:ext>
                  </c:extLst>
                </c:dLbls>
                <c:cat>
                  <c:num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基礎資料!$G$3:$G$14</c15:sqref>
                        </c15:formulaRef>
                      </c:ext>
                    </c:extLst>
                    <c:numCache>
                      <c:ptCount val="0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基礎資料!$H$3:$H$14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18</c:v>
                      </c:pt>
                      <c:pt idx="1">
                        <c:v>19</c:v>
                      </c:pt>
                      <c:pt idx="2">
                        <c:v>13</c:v>
                      </c:pt>
                      <c:pt idx="3">
                        <c:v>17</c:v>
                      </c:pt>
                      <c:pt idx="4">
                        <c:v>17</c:v>
                      </c:pt>
                      <c:pt idx="5">
                        <c:v>14</c:v>
                      </c:pt>
                      <c:pt idx="6">
                        <c:v>11</c:v>
                      </c:pt>
                      <c:pt idx="7">
                        <c:v>19</c:v>
                      </c:pt>
                      <c:pt idx="8">
                        <c:v>13</c:v>
                      </c:pt>
                      <c:pt idx="9">
                        <c:v>19</c:v>
                      </c:pt>
                      <c:pt idx="10">
                        <c:v>13</c:v>
                      </c:pt>
                      <c:pt idx="11">
                        <c:v>20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78620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Arial" panose="020B0604020202020204" pitchFamily="7" charset="0"/>
              </a:defRPr>
            </a:pPr>
          </a:p>
        </c:txPr>
        <c:crossAx val="663597728"/>
        <c:crosses val="autoZero"/>
        <c:auto val="1"/>
        <c:lblAlgn val="ctr"/>
        <c:lblOffset val="100"/>
        <c:noMultiLvlLbl val="0"/>
      </c:catAx>
      <c:valAx>
        <c:axId val="663597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Arial" panose="020B0604020202020204" pitchFamily="7" charset="0"/>
              </a:defRPr>
            </a:pPr>
          </a:p>
        </c:txPr>
        <c:crossAx val="786203520"/>
        <c:crosses val="autoZero"/>
        <c:crossBetween val="between"/>
      </c:valAx>
      <c:catAx>
        <c:axId val="820694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Arial" panose="020B0604020202020204" pitchFamily="7" charset="0"/>
              </a:defRPr>
            </a:pPr>
          </a:p>
        </c:txPr>
        <c:crossAx val="667147024"/>
        <c:crosses val="autoZero"/>
        <c:auto val="1"/>
        <c:lblAlgn val="ctr"/>
        <c:lblOffset val="100"/>
        <c:noMultiLvlLbl val="0"/>
      </c:catAx>
      <c:valAx>
        <c:axId val="66714702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6350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Arial" panose="020B0604020202020204" pitchFamily="7" charset="0"/>
              </a:defRPr>
            </a:pPr>
          </a:p>
        </c:txPr>
        <c:crossAx val="82069464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lang="zh-CN">
          <a:solidFill>
            <a:schemeClr val="bg1">
              <a:lumMod val="65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  <a:cs typeface="Arial" panose="020B0604020202020204" pitchFamily="7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168003054600993"/>
          <c:y val="0.188711319833892"/>
          <c:w val="0.966399389079801"/>
          <c:h val="0.687094102892504"/>
        </c:manualLayout>
      </c:layout>
      <c:lineChart>
        <c:grouping val="standard"/>
        <c:varyColors val="0"/>
        <c:ser>
          <c:idx val="1"/>
          <c:order val="0"/>
          <c:tx>
            <c:strRef>
              <c:f>基礎資料!$H$20</c:f>
              <c:strCache>
                <c:ptCount val="1"/>
                <c:pt idx="0">
                  <c:v>人數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</c:spPr>
          <c:marker>
            <c:symbol val="picture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 cap="flat" cmpd="sng" algn="ctr">
                <a:noFill/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Arial" panose="020B0604020202020204" pitchFamily="7" charset="0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基礎資料!$G$21:$G$26</c:f>
              <c:strCache>
                <c:ptCount val="6"/>
                <c:pt idx="0">
                  <c:v>3-5K</c:v>
                </c:pt>
                <c:pt idx="1">
                  <c:v>5-8K</c:v>
                </c:pt>
                <c:pt idx="2">
                  <c:v>8-10K</c:v>
                </c:pt>
                <c:pt idx="3">
                  <c:v>10-15K</c:v>
                </c:pt>
                <c:pt idx="4">
                  <c:v>15-20K</c:v>
                </c:pt>
                <c:pt idx="5">
                  <c:v>20K以上</c:v>
                </c:pt>
              </c:strCache>
            </c:strRef>
          </c:cat>
          <c:val>
            <c:numRef>
              <c:f>基礎資料!$H$21:$H$26</c:f>
              <c:numCache>
                <c:formatCode>General</c:formatCode>
                <c:ptCount val="6"/>
                <c:pt idx="0">
                  <c:v>40</c:v>
                </c:pt>
                <c:pt idx="1">
                  <c:v>24</c:v>
                </c:pt>
                <c:pt idx="2">
                  <c:v>31</c:v>
                </c:pt>
                <c:pt idx="3">
                  <c:v>10</c:v>
                </c:pt>
                <c:pt idx="4">
                  <c:v>18</c:v>
                </c:pt>
                <c:pt idx="5">
                  <c:v>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28575" cap="flat" cmpd="sng" algn="ctr">
              <a:gradFill>
                <a:gsLst>
                  <a:gs pos="0">
                    <a:srgbClr val="D68283"/>
                  </a:gs>
                  <a:gs pos="100000">
                    <a:srgbClr val="30A8B4"/>
                  </a:gs>
                </a:gsLst>
                <a:lin ang="5400000" scaled="1"/>
              </a:gradFill>
              <a:prstDash val="solid"/>
              <a:round/>
            </a:ln>
          </c:spPr>
        </c:dropLines>
        <c:marker val="1"/>
        <c:smooth val="0"/>
        <c:axId val="820694640"/>
        <c:axId val="667147024"/>
      </c:lineChart>
      <c:catAx>
        <c:axId val="82069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 cap="flat" cmpd="sng" algn="ctr">
            <a:solidFill>
              <a:sysClr val="window" lastClr="FFFFFF">
                <a:lumMod val="75000"/>
              </a:sys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Arial" panose="020B0604020202020204" pitchFamily="7" charset="0"/>
              </a:defRPr>
            </a:pPr>
          </a:p>
        </c:txPr>
        <c:crossAx val="667147024"/>
        <c:crosses val="autoZero"/>
        <c:auto val="1"/>
        <c:lblAlgn val="ctr"/>
        <c:lblOffset val="100"/>
        <c:noMultiLvlLbl val="0"/>
      </c:catAx>
      <c:valAx>
        <c:axId val="66714702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6350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Arial" panose="020B0604020202020204" pitchFamily="7" charset="0"/>
              </a:defRPr>
            </a:pPr>
          </a:p>
        </c:txPr>
        <c:crossAx val="82069464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>
          <a:solidFill>
            <a:schemeClr val="bg1">
              <a:lumMod val="65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  <a:cs typeface="Arial" panose="020B0604020202020204" pitchFamily="7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基礎資料!$B$13</c:f>
              <c:strCache>
                <c:ptCount val="1"/>
                <c:pt idx="0">
                  <c:v>人數</c:v>
                </c:pt>
              </c:strCache>
            </c:strRef>
          </c:tx>
          <c:spPr>
            <a:gradFill>
              <a:gsLst>
                <a:gs pos="1000">
                  <a:srgbClr val="EDBB73"/>
                </a:gs>
                <a:gs pos="100000">
                  <a:srgbClr val="D68283"/>
                </a:gs>
              </a:gsLst>
              <a:lin ang="2700000" scaled="1"/>
            </a:gradFill>
          </c:spPr>
          <c:explosion val="5"/>
          <c:dPt>
            <c:idx val="0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Pt>
            <c:idx val="3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Pt>
            <c:idx val="4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Pt>
            <c:idx val="5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Pt>
            <c:idx val="6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0.17857595126753"/>
                  <c:y val="0.18520515294251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24580438341571"/>
                  <c:y val="0.01461521948860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7466049938771"/>
                  <c:y val="0.067981139105267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基礎資料!$A$14:$A$20</c:f>
              <c:strCache>
                <c:ptCount val="7"/>
                <c:pt idx="0">
                  <c:v>違反公司制度</c:v>
                </c:pt>
                <c:pt idx="1">
                  <c:v>有更好的機會</c:v>
                </c:pt>
                <c:pt idx="2">
                  <c:v>壓力太大</c:v>
                </c:pt>
                <c:pt idx="3">
                  <c:v>家庭因素</c:v>
                </c:pt>
                <c:pt idx="4">
                  <c:v>價值觀</c:v>
                </c:pt>
                <c:pt idx="5">
                  <c:v>工作不能勝任</c:v>
                </c:pt>
                <c:pt idx="6">
                  <c:v>職業發展</c:v>
                </c:pt>
              </c:strCache>
            </c:strRef>
          </c:cat>
          <c:val>
            <c:numRef>
              <c:f>基礎資料!$B$14:$B$20</c:f>
              <c:numCache>
                <c:formatCode>General</c:formatCode>
                <c:ptCount val="7"/>
                <c:pt idx="0">
                  <c:v>19</c:v>
                </c:pt>
                <c:pt idx="1">
                  <c:v>15</c:v>
                </c:pt>
                <c:pt idx="2">
                  <c:v>12</c:v>
                </c:pt>
                <c:pt idx="3">
                  <c:v>20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85964965598144"/>
          <c:y val="0.0945626477541371"/>
          <c:w val="0.961403503440186"/>
          <c:h val="0.895981087470449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基礎資料!$C$57</c:f>
              <c:strCache>
                <c:ptCount val="1"/>
                <c:pt idx="0">
                  <c:v>輔助列（不修改）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基礎資料!$A$58:$A$63</c:f>
              <c:strCache>
                <c:ptCount val="6"/>
                <c:pt idx="0">
                  <c:v>邀約人數</c:v>
                </c:pt>
                <c:pt idx="1">
                  <c:v>到麵人數</c:v>
                </c:pt>
                <c:pt idx="2">
                  <c:v>通過人數</c:v>
                </c:pt>
                <c:pt idx="3">
                  <c:v>offer人數</c:v>
                </c:pt>
                <c:pt idx="4">
                  <c:v>實際入職</c:v>
                </c:pt>
                <c:pt idx="5">
                  <c:v>實際留職</c:v>
                </c:pt>
              </c:strCache>
            </c:strRef>
          </c:cat>
          <c:val>
            <c:numRef>
              <c:f>基礎資料!$C$58:$C$63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75</c:v>
                </c:pt>
                <c:pt idx="3">
                  <c:v>100</c:v>
                </c:pt>
                <c:pt idx="4">
                  <c:v>110</c:v>
                </c:pt>
                <c:pt idx="5">
                  <c:v>125</c:v>
                </c:pt>
              </c:numCache>
            </c:numRef>
          </c:val>
        </c:ser>
        <c:ser>
          <c:idx val="0"/>
          <c:order val="1"/>
          <c:tx>
            <c:strRef>
              <c:f>基礎資料!$B$57</c:f>
              <c:strCache>
                <c:ptCount val="1"/>
                <c:pt idx="0">
                  <c:v>人數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dLbl>
              <c:idx val="5"/>
              <c:layout>
                <c:manualLayout>
                  <c:x val="-0.00188574606127791"/>
                  <c:y val="0.00410757288484569"/>
                </c:manualLayout>
              </c:layout>
              <c:dLblPos val="ct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100" b="1" i="0" u="none" strike="noStrike" kern="1200" baseline="0">
                    <a:solidFill>
                      <a:schemeClr val="bg1"/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基礎資料!$A$58:$A$63</c:f>
              <c:strCache>
                <c:ptCount val="6"/>
                <c:pt idx="0">
                  <c:v>邀約人數</c:v>
                </c:pt>
                <c:pt idx="1">
                  <c:v>到麵人數</c:v>
                </c:pt>
                <c:pt idx="2">
                  <c:v>通過人數</c:v>
                </c:pt>
                <c:pt idx="3">
                  <c:v>offer人數</c:v>
                </c:pt>
                <c:pt idx="4">
                  <c:v>實際入職</c:v>
                </c:pt>
                <c:pt idx="5">
                  <c:v>實際留職</c:v>
                </c:pt>
              </c:strCache>
            </c:strRef>
          </c:cat>
          <c:val>
            <c:numRef>
              <c:f>基礎資料!$B$58:$B$63</c:f>
              <c:numCache>
                <c:formatCode>General</c:formatCode>
                <c:ptCount val="6"/>
                <c:pt idx="0">
                  <c:v>300</c:v>
                </c:pt>
                <c:pt idx="1">
                  <c:v>260</c:v>
                </c:pt>
                <c:pt idx="2">
                  <c:v>150</c:v>
                </c:pt>
                <c:pt idx="3">
                  <c:v>100</c:v>
                </c:pt>
                <c:pt idx="4">
                  <c:v>80</c:v>
                </c:pt>
                <c:pt idx="5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780748144"/>
        <c:axId val="780751888"/>
      </c:barChart>
      <c:catAx>
        <c:axId val="780748144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780751888"/>
        <c:crosses val="autoZero"/>
        <c:auto val="1"/>
        <c:lblAlgn val="ctr"/>
        <c:lblOffset val="100"/>
        <c:noMultiLvlLbl val="0"/>
      </c:catAx>
      <c:valAx>
        <c:axId val="78075188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78074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基礎資料!$B$3</c:f>
              <c:strCache>
                <c:ptCount val="1"/>
                <c:pt idx="0">
                  <c:v>面試人數</c:v>
                </c:pt>
              </c:strCache>
            </c:strRef>
          </c:tx>
          <c:spPr>
            <a:solidFill>
              <a:srgbClr val="EDBB7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基礎資料!$A$4:$A$9</c:f>
              <c:strCache>
                <c:ptCount val="6"/>
                <c:pt idx="0">
                  <c:v>BOSS</c:v>
                </c:pt>
                <c:pt idx="1">
                  <c:v>拉勾</c:v>
                </c:pt>
                <c:pt idx="2">
                  <c:v>智聯</c:v>
                </c:pt>
                <c:pt idx="3">
                  <c:v>前程無憂</c:v>
                </c:pt>
                <c:pt idx="4">
                  <c:v>獵聘</c:v>
                </c:pt>
                <c:pt idx="5">
                  <c:v>內推</c:v>
                </c:pt>
              </c:strCache>
            </c:strRef>
          </c:cat>
          <c:val>
            <c:numRef>
              <c:f>基礎資料!$B$4:$B$9</c:f>
              <c:numCache>
                <c:formatCode>General</c:formatCode>
                <c:ptCount val="6"/>
                <c:pt idx="0">
                  <c:v>146</c:v>
                </c:pt>
                <c:pt idx="1">
                  <c:v>105</c:v>
                </c:pt>
                <c:pt idx="2">
                  <c:v>226</c:v>
                </c:pt>
                <c:pt idx="3">
                  <c:v>204</c:v>
                </c:pt>
                <c:pt idx="4">
                  <c:v>145</c:v>
                </c:pt>
                <c:pt idx="5">
                  <c:v>197</c:v>
                </c:pt>
              </c:numCache>
            </c:numRef>
          </c:val>
        </c:ser>
        <c:ser>
          <c:idx val="1"/>
          <c:order val="1"/>
          <c:tx>
            <c:strRef>
              <c:f>基礎資料!$C$3</c:f>
              <c:strCache>
                <c:ptCount val="1"/>
                <c:pt idx="0">
                  <c:v>通過人數</c:v>
                </c:pt>
              </c:strCache>
            </c:strRef>
          </c:tx>
          <c:spPr>
            <a:solidFill>
              <a:srgbClr val="D6828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基礎資料!$A$4:$A$9</c:f>
              <c:strCache>
                <c:ptCount val="6"/>
                <c:pt idx="0">
                  <c:v>BOSS</c:v>
                </c:pt>
                <c:pt idx="1">
                  <c:v>拉勾</c:v>
                </c:pt>
                <c:pt idx="2">
                  <c:v>智聯</c:v>
                </c:pt>
                <c:pt idx="3">
                  <c:v>前程無憂</c:v>
                </c:pt>
                <c:pt idx="4">
                  <c:v>獵聘</c:v>
                </c:pt>
                <c:pt idx="5">
                  <c:v>內推</c:v>
                </c:pt>
              </c:strCache>
            </c:strRef>
          </c:cat>
          <c:val>
            <c:numRef>
              <c:f>基礎資料!$C$4:$C$9</c:f>
              <c:numCache>
                <c:formatCode>General</c:formatCode>
                <c:ptCount val="6"/>
                <c:pt idx="0">
                  <c:v>58</c:v>
                </c:pt>
                <c:pt idx="1">
                  <c:v>32</c:v>
                </c:pt>
                <c:pt idx="2">
                  <c:v>90</c:v>
                </c:pt>
                <c:pt idx="3">
                  <c:v>61</c:v>
                </c:pt>
                <c:pt idx="4">
                  <c:v>58</c:v>
                </c:pt>
                <c:pt idx="5">
                  <c:v>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1234336"/>
        <c:axId val="521233920"/>
      </c:barChart>
      <c:lineChart>
        <c:grouping val="standard"/>
        <c:varyColors val="0"/>
        <c:ser>
          <c:idx val="2"/>
          <c:order val="2"/>
          <c:tx>
            <c:strRef>
              <c:f>基礎資料!$D$3</c:f>
              <c:strCache>
                <c:ptCount val="1"/>
                <c:pt idx="0">
                  <c:v>通過率</c:v>
                </c:pt>
              </c:strCache>
            </c:strRef>
          </c:tx>
          <c:spPr>
            <a:ln w="25400" cap="rnd">
              <a:gradFill>
                <a:gsLst>
                  <a:gs pos="0">
                    <a:schemeClr val="accent2"/>
                  </a:gs>
                  <a:gs pos="61000">
                    <a:srgbClr val="30A8B4"/>
                  </a:gs>
                  <a:gs pos="100000">
                    <a:srgbClr val="FFC000"/>
                  </a:gs>
                </a:gsLst>
                <a:lin ang="5400000" scaled="1"/>
              </a:gradFill>
              <a:round/>
            </a:ln>
            <a:effectLst/>
          </c:spPr>
          <c:marker>
            <c:symbol val="circle"/>
            <c:size val="23"/>
            <c:spPr>
              <a:solidFill>
                <a:schemeClr val="bg1"/>
              </a:solidFill>
              <a:ln w="25400">
                <a:solidFill>
                  <a:srgbClr val="EDBB7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基礎資料!$A$4:$A$9</c:f>
              <c:strCache>
                <c:ptCount val="6"/>
                <c:pt idx="0">
                  <c:v>BOSS</c:v>
                </c:pt>
                <c:pt idx="1">
                  <c:v>拉勾</c:v>
                </c:pt>
                <c:pt idx="2">
                  <c:v>智聯</c:v>
                </c:pt>
                <c:pt idx="3">
                  <c:v>前程無憂</c:v>
                </c:pt>
                <c:pt idx="4">
                  <c:v>獵聘</c:v>
                </c:pt>
                <c:pt idx="5">
                  <c:v>內推</c:v>
                </c:pt>
              </c:strCache>
            </c:strRef>
          </c:cat>
          <c:val>
            <c:numRef>
              <c:f>基礎資料!$D$4:$D$9</c:f>
              <c:numCache>
                <c:formatCode>0%</c:formatCode>
                <c:ptCount val="6"/>
                <c:pt idx="0">
                  <c:v>0.397260273972603</c:v>
                </c:pt>
                <c:pt idx="1">
                  <c:v>0.304761904761905</c:v>
                </c:pt>
                <c:pt idx="2">
                  <c:v>0.398230088495575</c:v>
                </c:pt>
                <c:pt idx="3">
                  <c:v>0.299019607843137</c:v>
                </c:pt>
                <c:pt idx="4">
                  <c:v>0.4</c:v>
                </c:pt>
                <c:pt idx="5">
                  <c:v>0.401015228426396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794192"/>
        <c:axId val="428794608"/>
      </c:lineChart>
      <c:catAx>
        <c:axId val="52123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521233920"/>
        <c:crosses val="autoZero"/>
        <c:auto val="1"/>
        <c:lblAlgn val="ctr"/>
        <c:lblOffset val="100"/>
        <c:noMultiLvlLbl val="0"/>
      </c:catAx>
      <c:valAx>
        <c:axId val="521233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521234336"/>
        <c:crosses val="autoZero"/>
        <c:crossBetween val="between"/>
      </c:valAx>
      <c:catAx>
        <c:axId val="428794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428794608"/>
        <c:crosses val="autoZero"/>
        <c:auto val="1"/>
        <c:lblAlgn val="ctr"/>
        <c:lblOffset val="100"/>
        <c:noMultiLvlLbl val="0"/>
      </c:catAx>
      <c:valAx>
        <c:axId val="42879460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428794192"/>
        <c:crosses val="max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>
                  <a:lumMod val="65000"/>
                </a:schemeClr>
              </a:solidFill>
              <a:latin typeface="思源宋體 CN SemiBold" panose="02020600000000000000" pitchFamily="18" charset="-122"/>
              <a:ea typeface="思源宋體 CN SemiBold" panose="02020600000000000000" pitchFamily="18" charset="-122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>
              <a:lumMod val="65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05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基礎資料!$K$3:$L$3</c:f>
              <c:strCache>
                <c:ptCount val="2"/>
                <c:pt idx="0">
                  <c:v>今年</c:v>
                </c:pt>
                <c:pt idx="1">
                  <c:v>去年</c:v>
                </c:pt>
              </c:strCache>
            </c:strRef>
          </c:cat>
          <c:val>
            <c:numRef>
              <c:f>基礎資料!$K$4:$L$4</c:f>
              <c:numCache>
                <c:formatCode>General</c:formatCode>
                <c:ptCount val="2"/>
                <c:pt idx="0">
                  <c:v>185</c:v>
                </c:pt>
                <c:pt idx="1">
                  <c:v>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2"/>
        <c:overlap val="1"/>
        <c:axId val="600948896"/>
        <c:axId val="600946816"/>
      </c:barChart>
      <c:catAx>
        <c:axId val="60094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5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600946816"/>
        <c:crosses val="autoZero"/>
        <c:auto val="1"/>
        <c:lblAlgn val="ctr"/>
        <c:lblOffset val="100"/>
        <c:noMultiLvlLbl val="0"/>
      </c:catAx>
      <c:valAx>
        <c:axId val="600946816"/>
        <c:scaling>
          <c:orientation val="minMax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5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600948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050">
          <a:solidFill>
            <a:schemeClr val="bg1">
              <a:lumMod val="50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514793318947"/>
          <c:y val="0.0594257295360582"/>
          <c:w val="0.695672437341062"/>
          <c:h val="0.8938826258284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基礎資料!$B$25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EDBB7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DBB73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30A8B4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D6828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EDBB73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30A8B4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基礎資料!$A$26:$A$30</c:f>
              <c:strCache>
                <c:ptCount val="5"/>
                <c:pt idx="0">
                  <c:v>入職7天內離職</c:v>
                </c:pt>
                <c:pt idx="1">
                  <c:v>入職1月內離職</c:v>
                </c:pt>
                <c:pt idx="2">
                  <c:v>入職2月內離職</c:v>
                </c:pt>
                <c:pt idx="3">
                  <c:v>入職3月內離職</c:v>
                </c:pt>
                <c:pt idx="4">
                  <c:v>3個月以上離職</c:v>
                </c:pt>
              </c:strCache>
            </c:strRef>
          </c:cat>
          <c:val>
            <c:numRef>
              <c:f>基礎資料!$B$26:$B$30</c:f>
              <c:numCache>
                <c:formatCode>General</c:formatCode>
                <c:ptCount val="5"/>
                <c:pt idx="0">
                  <c:v>7</c:v>
                </c:pt>
                <c:pt idx="1">
                  <c:v>14</c:v>
                </c:pt>
                <c:pt idx="2">
                  <c:v>5</c:v>
                </c:pt>
                <c:pt idx="3">
                  <c:v>12</c:v>
                </c:pt>
                <c:pt idx="4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axId val="1012088928"/>
        <c:axId val="1012091840"/>
      </c:barChart>
      <c:catAx>
        <c:axId val="1012088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12091840"/>
        <c:crosses val="autoZero"/>
        <c:auto val="1"/>
        <c:lblAlgn val="ctr"/>
        <c:lblOffset val="100"/>
        <c:noMultiLvlLbl val="0"/>
      </c:catAx>
      <c:valAx>
        <c:axId val="1012091840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1208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>
              <a:lumMod val="65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168003054600993"/>
          <c:y val="0.188711319833892"/>
          <c:w val="0.966399389079801"/>
          <c:h val="0.687094102892504"/>
        </c:manualLayout>
      </c:layout>
      <c:lineChart>
        <c:grouping val="standard"/>
        <c:varyColors val="0"/>
        <c:ser>
          <c:idx val="1"/>
          <c:order val="0"/>
          <c:tx>
            <c:strRef>
              <c:f>基礎資料!$H$20</c:f>
              <c:strCache>
                <c:ptCount val="1"/>
                <c:pt idx="0">
                  <c:v>人數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</c:spPr>
          <c:marker>
            <c:symbol val="picture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 cap="flat" cmpd="sng" algn="ctr">
                <a:noFill/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8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Arial" panose="020B0604020202020204" pitchFamily="7" charset="0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基礎資料!$G$21:$G$26</c:f>
              <c:strCache>
                <c:ptCount val="6"/>
                <c:pt idx="0">
                  <c:v>3-5K</c:v>
                </c:pt>
                <c:pt idx="1">
                  <c:v>5-8K</c:v>
                </c:pt>
                <c:pt idx="2">
                  <c:v>8-10K</c:v>
                </c:pt>
                <c:pt idx="3">
                  <c:v>10-15K</c:v>
                </c:pt>
                <c:pt idx="4">
                  <c:v>15-20K</c:v>
                </c:pt>
                <c:pt idx="5">
                  <c:v>20K以上</c:v>
                </c:pt>
              </c:strCache>
            </c:strRef>
          </c:cat>
          <c:val>
            <c:numRef>
              <c:f>基礎資料!$H$21:$H$26</c:f>
              <c:numCache>
                <c:formatCode>General</c:formatCode>
                <c:ptCount val="6"/>
                <c:pt idx="0">
                  <c:v>40</c:v>
                </c:pt>
                <c:pt idx="1">
                  <c:v>24</c:v>
                </c:pt>
                <c:pt idx="2">
                  <c:v>31</c:v>
                </c:pt>
                <c:pt idx="3">
                  <c:v>10</c:v>
                </c:pt>
                <c:pt idx="4">
                  <c:v>18</c:v>
                </c:pt>
                <c:pt idx="5">
                  <c:v>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28575" cap="flat" cmpd="sng" algn="ctr">
              <a:gradFill>
                <a:gsLst>
                  <a:gs pos="0">
                    <a:srgbClr val="D68283"/>
                  </a:gs>
                  <a:gs pos="100000">
                    <a:srgbClr val="30A8B4"/>
                  </a:gs>
                </a:gsLst>
                <a:lin ang="5400000" scaled="1"/>
              </a:gradFill>
              <a:prstDash val="solid"/>
              <a:round/>
            </a:ln>
          </c:spPr>
        </c:dropLines>
        <c:marker val="1"/>
        <c:smooth val="0"/>
        <c:axId val="820694640"/>
        <c:axId val="667147024"/>
      </c:lineChart>
      <c:catAx>
        <c:axId val="82069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 cap="flat" cmpd="sng" algn="ctr">
            <a:solidFill>
              <a:sysClr val="window" lastClr="FFFFFF">
                <a:lumMod val="75000"/>
              </a:sys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Arial" panose="020B0604020202020204" pitchFamily="7" charset="0"/>
              </a:defRPr>
            </a:pPr>
          </a:p>
        </c:txPr>
        <c:crossAx val="667147024"/>
        <c:crosses val="autoZero"/>
        <c:auto val="1"/>
        <c:lblAlgn val="ctr"/>
        <c:lblOffset val="100"/>
        <c:noMultiLvlLbl val="0"/>
      </c:catAx>
      <c:valAx>
        <c:axId val="66714702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6350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Arial" panose="020B0604020202020204" pitchFamily="7" charset="0"/>
              </a:defRPr>
            </a:pPr>
          </a:p>
        </c:txPr>
        <c:crossAx val="82069464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>
          <a:solidFill>
            <a:schemeClr val="bg1">
              <a:lumMod val="65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  <a:cs typeface="Arial" panose="020B0604020202020204" pitchFamily="7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514793318947"/>
          <c:y val="0.0594257295360582"/>
          <c:w val="0.695672437341062"/>
          <c:h val="0.8938826258284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基礎資料!$B$34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DBB73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30A8B4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D6828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EDBB73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30A8B4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基礎資料!$A$35:$A$39</c:f>
              <c:strCache>
                <c:ptCount val="5"/>
                <c:pt idx="0">
                  <c:v>高中及以下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  <c:pt idx="4">
                  <c:v>博士及以上</c:v>
                </c:pt>
              </c:strCache>
            </c:strRef>
          </c:cat>
          <c:val>
            <c:numRef>
              <c:f>基礎資料!$B$35:$B$39</c:f>
              <c:numCache>
                <c:formatCode>General</c:formatCode>
                <c:ptCount val="5"/>
                <c:pt idx="0">
                  <c:v>76</c:v>
                </c:pt>
                <c:pt idx="1">
                  <c:v>58</c:v>
                </c:pt>
                <c:pt idx="2">
                  <c:v>39</c:v>
                </c:pt>
                <c:pt idx="3">
                  <c:v>37</c:v>
                </c:pt>
                <c:pt idx="4">
                  <c:v>35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6"/>
        <c:axId val="1012088928"/>
        <c:axId val="1012091840"/>
      </c:barChart>
      <c:catAx>
        <c:axId val="1012088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12091840"/>
        <c:crosses val="autoZero"/>
        <c:auto val="1"/>
        <c:lblAlgn val="ctr"/>
        <c:lblOffset val="100"/>
        <c:noMultiLvlLbl val="0"/>
      </c:catAx>
      <c:valAx>
        <c:axId val="1012091840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1208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>
              <a:lumMod val="50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0464480980905809"/>
          <c:y val="0.0535049987150374"/>
          <c:w val="0.978324220891062"/>
          <c:h val="0.8088902557707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基礎資料!$H$2</c:f>
              <c:strCache>
                <c:ptCount val="1"/>
                <c:pt idx="0">
                  <c:v>人數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基礎資料!$G$3:$G$14</c:f>
              <c:strCache>
                <c:ptCount val="12"/>
                <c:pt idx="0">
                  <c:v>行銷</c:v>
                </c:pt>
                <c:pt idx="1">
                  <c:v>廣告</c:v>
                </c:pt>
                <c:pt idx="2">
                  <c:v>研發</c:v>
                </c:pt>
                <c:pt idx="3">
                  <c:v>IT</c:v>
                </c:pt>
                <c:pt idx="4">
                  <c:v>財務</c:v>
                </c:pt>
                <c:pt idx="5">
                  <c:v>採購</c:v>
                </c:pt>
                <c:pt idx="6">
                  <c:v>行政</c:v>
                </c:pt>
                <c:pt idx="7">
                  <c:v>人力</c:v>
                </c:pt>
                <c:pt idx="8">
                  <c:v>市場</c:v>
                </c:pt>
                <c:pt idx="9">
                  <c:v>產品</c:v>
                </c:pt>
                <c:pt idx="10">
                  <c:v>審計</c:v>
                </c:pt>
                <c:pt idx="11">
                  <c:v>運營</c:v>
                </c:pt>
              </c:strCache>
            </c:strRef>
          </c:cat>
          <c:val>
            <c:numRef>
              <c:f>基礎資料!$H$3:$H$14</c:f>
              <c:numCache>
                <c:formatCode>General</c:formatCode>
                <c:ptCount val="12"/>
                <c:pt idx="0">
                  <c:v>18</c:v>
                </c:pt>
                <c:pt idx="1">
                  <c:v>19</c:v>
                </c:pt>
                <c:pt idx="2">
                  <c:v>13</c:v>
                </c:pt>
                <c:pt idx="3">
                  <c:v>17</c:v>
                </c:pt>
                <c:pt idx="4">
                  <c:v>17</c:v>
                </c:pt>
                <c:pt idx="5">
                  <c:v>14</c:v>
                </c:pt>
                <c:pt idx="6">
                  <c:v>11</c:v>
                </c:pt>
                <c:pt idx="7">
                  <c:v>19</c:v>
                </c:pt>
                <c:pt idx="8">
                  <c:v>13</c:v>
                </c:pt>
                <c:pt idx="9">
                  <c:v>19</c:v>
                </c:pt>
                <c:pt idx="10">
                  <c:v>13</c:v>
                </c:pt>
                <c:pt idx="11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1034520160"/>
        <c:axId val="1034522240"/>
      </c:barChart>
      <c:catAx>
        <c:axId val="103452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34522240"/>
        <c:crosses val="autoZero"/>
        <c:auto val="1"/>
        <c:lblAlgn val="ctr"/>
        <c:lblOffset val="100"/>
        <c:noMultiLvlLbl val="0"/>
      </c:catAx>
      <c:valAx>
        <c:axId val="10345222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3452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>
              <a:lumMod val="65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80979553590896"/>
          <c:y val="0.139788047004542"/>
          <c:w val="0.884587279264513"/>
          <c:h val="0.84768310787834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基礎資料!$B$68</c:f>
              <c:strCache>
                <c:ptCount val="1"/>
                <c:pt idx="0">
                  <c:v>所需人數</c:v>
                </c:pt>
              </c:strCache>
            </c:strRef>
          </c:tx>
          <c:spPr>
            <a:solidFill>
              <a:srgbClr val="D68283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30A8B4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基礎資料!$A$69:$A$79</c:f>
              <c:strCache>
                <c:ptCount val="11"/>
                <c:pt idx="0">
                  <c:v>行銷</c:v>
                </c:pt>
                <c:pt idx="1">
                  <c:v>廣告</c:v>
                </c:pt>
                <c:pt idx="2">
                  <c:v>研發</c:v>
                </c:pt>
                <c:pt idx="3">
                  <c:v>IT</c:v>
                </c:pt>
                <c:pt idx="4">
                  <c:v>財務</c:v>
                </c:pt>
                <c:pt idx="5">
                  <c:v>採購</c:v>
                </c:pt>
                <c:pt idx="6">
                  <c:v>行政</c:v>
                </c:pt>
                <c:pt idx="7">
                  <c:v>人力</c:v>
                </c:pt>
                <c:pt idx="8">
                  <c:v>市場</c:v>
                </c:pt>
                <c:pt idx="9">
                  <c:v>產品</c:v>
                </c:pt>
                <c:pt idx="10">
                  <c:v>運營</c:v>
                </c:pt>
              </c:strCache>
            </c:strRef>
          </c:cat>
          <c:val>
            <c:numRef>
              <c:f>基礎資料!$B$69:$B$79</c:f>
              <c:numCache>
                <c:formatCode>General</c:formatCode>
                <c:ptCount val="11"/>
                <c:pt idx="0">
                  <c:v>22</c:v>
                </c:pt>
                <c:pt idx="1">
                  <c:v>21</c:v>
                </c:pt>
                <c:pt idx="2">
                  <c:v>23</c:v>
                </c:pt>
                <c:pt idx="3">
                  <c:v>21</c:v>
                </c:pt>
                <c:pt idx="4">
                  <c:v>25</c:v>
                </c:pt>
                <c:pt idx="5">
                  <c:v>22</c:v>
                </c:pt>
                <c:pt idx="6">
                  <c:v>25</c:v>
                </c:pt>
                <c:pt idx="7">
                  <c:v>21</c:v>
                </c:pt>
                <c:pt idx="8">
                  <c:v>23</c:v>
                </c:pt>
                <c:pt idx="9">
                  <c:v>20</c:v>
                </c:pt>
                <c:pt idx="10">
                  <c:v>22</c:v>
                </c:pt>
              </c:numCache>
            </c:numRef>
          </c:val>
        </c:ser>
        <c:ser>
          <c:idx val="1"/>
          <c:order val="1"/>
          <c:tx>
            <c:strRef>
              <c:f>基礎資料!$C$68</c:f>
              <c:strCache>
                <c:ptCount val="1"/>
                <c:pt idx="0">
                  <c:v>現有人數</c:v>
                </c:pt>
              </c:strCache>
            </c:strRef>
          </c:tx>
          <c:spPr>
            <a:solidFill>
              <a:srgbClr val="EDBB73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30A8B4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基礎資料!$A$69:$A$79</c:f>
              <c:strCache>
                <c:ptCount val="11"/>
                <c:pt idx="0">
                  <c:v>行銷</c:v>
                </c:pt>
                <c:pt idx="1">
                  <c:v>廣告</c:v>
                </c:pt>
                <c:pt idx="2">
                  <c:v>研發</c:v>
                </c:pt>
                <c:pt idx="3">
                  <c:v>IT</c:v>
                </c:pt>
                <c:pt idx="4">
                  <c:v>財務</c:v>
                </c:pt>
                <c:pt idx="5">
                  <c:v>採購</c:v>
                </c:pt>
                <c:pt idx="6">
                  <c:v>行政</c:v>
                </c:pt>
                <c:pt idx="7">
                  <c:v>人力</c:v>
                </c:pt>
                <c:pt idx="8">
                  <c:v>市場</c:v>
                </c:pt>
                <c:pt idx="9">
                  <c:v>產品</c:v>
                </c:pt>
                <c:pt idx="10">
                  <c:v>運營</c:v>
                </c:pt>
              </c:strCache>
            </c:strRef>
          </c:cat>
          <c:val>
            <c:numRef>
              <c:f>基礎資料!$C$69:$C$79</c:f>
              <c:numCache>
                <c:formatCode>General</c:formatCode>
                <c:ptCount val="11"/>
                <c:pt idx="0">
                  <c:v>16</c:v>
                </c:pt>
                <c:pt idx="1">
                  <c:v>18</c:v>
                </c:pt>
                <c:pt idx="2">
                  <c:v>15</c:v>
                </c:pt>
                <c:pt idx="3">
                  <c:v>19</c:v>
                </c:pt>
                <c:pt idx="4">
                  <c:v>15</c:v>
                </c:pt>
                <c:pt idx="5">
                  <c:v>20</c:v>
                </c:pt>
                <c:pt idx="6">
                  <c:v>16</c:v>
                </c:pt>
                <c:pt idx="7">
                  <c:v>15</c:v>
                </c:pt>
                <c:pt idx="8">
                  <c:v>20</c:v>
                </c:pt>
                <c:pt idx="9">
                  <c:v>18</c:v>
                </c:pt>
                <c:pt idx="10">
                  <c:v>17</c:v>
                </c:pt>
              </c:numCache>
            </c:numRef>
          </c:val>
        </c:ser>
        <c:ser>
          <c:idx val="2"/>
          <c:order val="2"/>
          <c:tx>
            <c:strRef>
              <c:f>基礎資料!$D$68</c:f>
              <c:strCache>
                <c:ptCount val="1"/>
                <c:pt idx="0">
                  <c:v>還需人數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30A8B4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基礎資料!$A$69:$A$79</c:f>
              <c:strCache>
                <c:ptCount val="11"/>
                <c:pt idx="0">
                  <c:v>行銷</c:v>
                </c:pt>
                <c:pt idx="1">
                  <c:v>廣告</c:v>
                </c:pt>
                <c:pt idx="2">
                  <c:v>研發</c:v>
                </c:pt>
                <c:pt idx="3">
                  <c:v>IT</c:v>
                </c:pt>
                <c:pt idx="4">
                  <c:v>財務</c:v>
                </c:pt>
                <c:pt idx="5">
                  <c:v>採購</c:v>
                </c:pt>
                <c:pt idx="6">
                  <c:v>行政</c:v>
                </c:pt>
                <c:pt idx="7">
                  <c:v>人力</c:v>
                </c:pt>
                <c:pt idx="8">
                  <c:v>市場</c:v>
                </c:pt>
                <c:pt idx="9">
                  <c:v>產品</c:v>
                </c:pt>
                <c:pt idx="10">
                  <c:v>運營</c:v>
                </c:pt>
              </c:strCache>
            </c:strRef>
          </c:cat>
          <c:val>
            <c:numRef>
              <c:f>基礎資料!$D$69:$D$79</c:f>
              <c:numCache>
                <c:formatCode>General</c:formatCode>
                <c:ptCount val="11"/>
                <c:pt idx="0">
                  <c:v>6</c:v>
                </c:pt>
                <c:pt idx="1">
                  <c:v>3</c:v>
                </c:pt>
                <c:pt idx="2">
                  <c:v>8</c:v>
                </c:pt>
                <c:pt idx="3">
                  <c:v>2</c:v>
                </c:pt>
                <c:pt idx="4">
                  <c:v>10</c:v>
                </c:pt>
                <c:pt idx="5">
                  <c:v>2</c:v>
                </c:pt>
                <c:pt idx="6">
                  <c:v>9</c:v>
                </c:pt>
                <c:pt idx="7">
                  <c:v>6</c:v>
                </c:pt>
                <c:pt idx="8">
                  <c:v>3</c:v>
                </c:pt>
                <c:pt idx="9">
                  <c:v>2</c:v>
                </c:pt>
                <c:pt idx="10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2"/>
        <c:overlap val="100"/>
        <c:axId val="991918672"/>
        <c:axId val="991917840"/>
      </c:barChart>
      <c:catAx>
        <c:axId val="991918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991917840"/>
        <c:crosses val="autoZero"/>
        <c:auto val="1"/>
        <c:lblAlgn val="ctr"/>
        <c:lblOffset val="100"/>
        <c:noMultiLvlLbl val="0"/>
      </c:catAx>
      <c:valAx>
        <c:axId val="991917840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991918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>
                  <a:lumMod val="65000"/>
                </a:schemeClr>
              </a:solidFill>
              <a:latin typeface="思源宋體 CN SemiBold" panose="02020600000000000000" pitchFamily="18" charset="-122"/>
              <a:ea typeface="思源宋體 CN SemiBold" panose="02020600000000000000" pitchFamily="18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>
              <a:lumMod val="65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229023452442"/>
          <c:y val="0.0695019502682942"/>
          <c:w val="0.743051552538265"/>
          <c:h val="0.836014104236101"/>
        </c:manualLayout>
      </c:layout>
      <c:doughnutChart>
        <c:varyColors val="1"/>
        <c:ser>
          <c:idx val="0"/>
          <c:order val="0"/>
          <c:spPr>
            <a:solidFill>
              <a:schemeClr val="bg1">
                <a:lumMod val="65000"/>
              </a:schemeClr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D68283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基礎資料!$B$42:$C$42</c:f>
              <c:numCache>
                <c:formatCode>General</c:formatCode>
                <c:ptCount val="2"/>
                <c:pt idx="0">
                  <c:v>111</c:v>
                </c:pt>
                <c:pt idx="1">
                  <c:v>134</c:v>
                </c:pt>
              </c:numCache>
            </c:numRef>
          </c:val>
        </c:ser>
        <c:ser>
          <c:idx val="1"/>
          <c:order val="1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D68283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基礎資料!$B$42:$C$42</c:f>
              <c:numCache>
                <c:formatCode>General</c:formatCode>
                <c:ptCount val="2"/>
                <c:pt idx="0">
                  <c:v>111</c:v>
                </c:pt>
                <c:pt idx="1">
                  <c:v>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8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基礎資料!$B$46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D6828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基礎資料!$A$47:$A$51</c:f>
              <c:strCache>
                <c:ptCount val="5"/>
                <c:pt idx="0">
                  <c:v>20歲以下</c:v>
                </c:pt>
                <c:pt idx="1">
                  <c:v>20-30歲</c:v>
                </c:pt>
                <c:pt idx="2">
                  <c:v>30-40歲</c:v>
                </c:pt>
                <c:pt idx="3">
                  <c:v>40-50歲</c:v>
                </c:pt>
                <c:pt idx="4">
                  <c:v>50歲以上</c:v>
                </c:pt>
              </c:strCache>
            </c:strRef>
          </c:cat>
          <c:val>
            <c:numRef>
              <c:f>基礎資料!$B$47:$B$51</c:f>
              <c:numCache>
                <c:formatCode>General</c:formatCode>
                <c:ptCount val="5"/>
                <c:pt idx="0">
                  <c:v>22</c:v>
                </c:pt>
                <c:pt idx="1">
                  <c:v>16</c:v>
                </c:pt>
                <c:pt idx="2">
                  <c:v>19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</c:ser>
        <c:ser>
          <c:idx val="1"/>
          <c:order val="1"/>
          <c:tx>
            <c:strRef>
              <c:f>基礎資料!$C$46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EDBB7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基礎資料!$A$47:$A$51</c:f>
              <c:strCache>
                <c:ptCount val="5"/>
                <c:pt idx="0">
                  <c:v>20歲以下</c:v>
                </c:pt>
                <c:pt idx="1">
                  <c:v>20-30歲</c:v>
                </c:pt>
                <c:pt idx="2">
                  <c:v>30-40歲</c:v>
                </c:pt>
                <c:pt idx="3">
                  <c:v>40-50歲</c:v>
                </c:pt>
                <c:pt idx="4">
                  <c:v>50歲以上</c:v>
                </c:pt>
              </c:strCache>
            </c:strRef>
          </c:cat>
          <c:val>
            <c:numRef>
              <c:f>基礎資料!$C$47:$C$51</c:f>
              <c:numCache>
                <c:formatCode>General</c:formatCode>
                <c:ptCount val="5"/>
                <c:pt idx="0">
                  <c:v>10</c:v>
                </c:pt>
                <c:pt idx="1">
                  <c:v>18</c:v>
                </c:pt>
                <c:pt idx="2">
                  <c:v>23</c:v>
                </c:pt>
                <c:pt idx="3">
                  <c:v>6</c:v>
                </c:pt>
                <c:pt idx="4">
                  <c:v>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6"/>
        <c:axId val="822937135"/>
        <c:axId val="822935887"/>
      </c:barChart>
      <c:barChart>
        <c:barDir val="col"/>
        <c:grouping val="clustered"/>
        <c:varyColors val="0"/>
        <c:ser>
          <c:idx val="2"/>
          <c:order val="2"/>
          <c:tx>
            <c:strRef>
              <c:f>基礎資料!$D$46</c:f>
              <c:strCache>
                <c:ptCount val="1"/>
                <c:pt idx="0">
                  <c:v>總計</c:v>
                </c:pt>
              </c:strCache>
            </c:strRef>
          </c:tx>
          <c:spPr>
            <a:solidFill>
              <a:schemeClr val="bg1">
                <a:lumMod val="75000"/>
                <a:alpha val="4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基礎資料!$A$47:$A$51</c:f>
              <c:strCache>
                <c:ptCount val="5"/>
                <c:pt idx="0">
                  <c:v>20歲以下</c:v>
                </c:pt>
                <c:pt idx="1">
                  <c:v>20-30歲</c:v>
                </c:pt>
                <c:pt idx="2">
                  <c:v>30-40歲</c:v>
                </c:pt>
                <c:pt idx="3">
                  <c:v>40-50歲</c:v>
                </c:pt>
                <c:pt idx="4">
                  <c:v>50歲以上</c:v>
                </c:pt>
              </c:strCache>
            </c:strRef>
          </c:cat>
          <c:val>
            <c:numRef>
              <c:f>基礎資料!$D$47:$D$51</c:f>
              <c:numCache>
                <c:formatCode>General</c:formatCode>
                <c:ptCount val="5"/>
                <c:pt idx="0">
                  <c:v>32</c:v>
                </c:pt>
                <c:pt idx="1">
                  <c:v>34</c:v>
                </c:pt>
                <c:pt idx="2">
                  <c:v>42</c:v>
                </c:pt>
                <c:pt idx="3">
                  <c:v>15</c:v>
                </c:pt>
                <c:pt idx="4">
                  <c:v>12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5"/>
        <c:overlap val="-27"/>
        <c:axId val="417949504"/>
        <c:axId val="1075836624"/>
      </c:barChart>
      <c:catAx>
        <c:axId val="822937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822935887"/>
        <c:crosses val="autoZero"/>
        <c:auto val="1"/>
        <c:lblAlgn val="ctr"/>
        <c:lblOffset val="100"/>
        <c:noMultiLvlLbl val="0"/>
      </c:catAx>
      <c:valAx>
        <c:axId val="822935887"/>
        <c:scaling>
          <c:orientation val="minMax"/>
          <c:max val="50"/>
          <c:min val="0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822937135"/>
        <c:crosses val="autoZero"/>
        <c:crossBetween val="between"/>
      </c:valAx>
      <c:catAx>
        <c:axId val="417949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75836624"/>
        <c:crosses val="autoZero"/>
        <c:auto val="1"/>
        <c:lblAlgn val="ctr"/>
        <c:lblOffset val="100"/>
        <c:noMultiLvlLbl val="0"/>
      </c:catAx>
      <c:valAx>
        <c:axId val="1075836624"/>
        <c:scaling>
          <c:orientation val="minMax"/>
          <c:max val="50"/>
          <c:min val="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417949504"/>
        <c:crosses val="max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>
                  <a:lumMod val="50000"/>
                </a:schemeClr>
              </a:solidFill>
              <a:latin typeface="思源宋體 CN SemiBold" panose="02020600000000000000" pitchFamily="18" charset="-122"/>
              <a:ea typeface="思源宋體 CN SemiBold" panose="02020600000000000000" pitchFamily="18" charset="-122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>
              <a:lumMod val="50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基礎資料!$B$13</c:f>
              <c:strCache>
                <c:ptCount val="1"/>
                <c:pt idx="0">
                  <c:v>人數</c:v>
                </c:pt>
              </c:strCache>
            </c:strRef>
          </c:tx>
          <c:spPr>
            <a:gradFill>
              <a:gsLst>
                <a:gs pos="1000">
                  <a:srgbClr val="EDBB73"/>
                </a:gs>
                <a:gs pos="100000">
                  <a:srgbClr val="D68283"/>
                </a:gs>
              </a:gsLst>
              <a:lin ang="2700000" scaled="1"/>
            </a:gradFill>
          </c:spPr>
          <c:explosion val="5"/>
          <c:dPt>
            <c:idx val="0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Pt>
            <c:idx val="3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Pt>
            <c:idx val="4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Pt>
            <c:idx val="5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Pt>
            <c:idx val="6"/>
            <c:bubble3D val="0"/>
            <c:spPr>
              <a:gradFill>
                <a:gsLst>
                  <a:gs pos="1000">
                    <a:srgbClr val="EDBB73"/>
                  </a:gs>
                  <a:gs pos="100000">
                    <a:srgbClr val="D68283"/>
                  </a:gs>
                </a:gsLst>
                <a:lin ang="2700000" scaled="1"/>
              </a:gradFill>
              <a:ln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0.17857595126753"/>
                  <c:y val="0.18520515294251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24580438341571"/>
                  <c:y val="0.01461521948860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7466049938771"/>
                  <c:y val="0.067981139105267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基礎資料!$A$14:$A$20</c:f>
              <c:strCache>
                <c:ptCount val="7"/>
                <c:pt idx="0">
                  <c:v>違反公司制度</c:v>
                </c:pt>
                <c:pt idx="1">
                  <c:v>有更好的機會</c:v>
                </c:pt>
                <c:pt idx="2">
                  <c:v>壓力太大</c:v>
                </c:pt>
                <c:pt idx="3">
                  <c:v>家庭因素</c:v>
                </c:pt>
                <c:pt idx="4">
                  <c:v>價值觀</c:v>
                </c:pt>
                <c:pt idx="5">
                  <c:v>工作不能勝任</c:v>
                </c:pt>
                <c:pt idx="6">
                  <c:v>職業發展</c:v>
                </c:pt>
              </c:strCache>
            </c:strRef>
          </c:cat>
          <c:val>
            <c:numRef>
              <c:f>基礎資料!$B$14:$B$20</c:f>
              <c:numCache>
                <c:formatCode>General</c:formatCode>
                <c:ptCount val="7"/>
                <c:pt idx="0">
                  <c:v>19</c:v>
                </c:pt>
                <c:pt idx="1">
                  <c:v>15</c:v>
                </c:pt>
                <c:pt idx="2">
                  <c:v>12</c:v>
                </c:pt>
                <c:pt idx="3">
                  <c:v>20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85964965598144"/>
          <c:y val="0.0945626477541371"/>
          <c:w val="0.961403503440186"/>
          <c:h val="0.895981087470449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基礎資料!$C$57</c:f>
              <c:strCache>
                <c:ptCount val="1"/>
                <c:pt idx="0">
                  <c:v>輔助列（不修改）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基礎資料!$A$58:$A$63</c:f>
              <c:strCache>
                <c:ptCount val="6"/>
                <c:pt idx="0">
                  <c:v>邀約人數</c:v>
                </c:pt>
                <c:pt idx="1">
                  <c:v>到麵人數</c:v>
                </c:pt>
                <c:pt idx="2">
                  <c:v>通過人數</c:v>
                </c:pt>
                <c:pt idx="3">
                  <c:v>offer人數</c:v>
                </c:pt>
                <c:pt idx="4">
                  <c:v>實際入職</c:v>
                </c:pt>
                <c:pt idx="5">
                  <c:v>實際留職</c:v>
                </c:pt>
              </c:strCache>
            </c:strRef>
          </c:cat>
          <c:val>
            <c:numRef>
              <c:f>基礎資料!$C$58:$C$63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75</c:v>
                </c:pt>
                <c:pt idx="3">
                  <c:v>100</c:v>
                </c:pt>
                <c:pt idx="4">
                  <c:v>110</c:v>
                </c:pt>
                <c:pt idx="5">
                  <c:v>125</c:v>
                </c:pt>
              </c:numCache>
            </c:numRef>
          </c:val>
        </c:ser>
        <c:ser>
          <c:idx val="0"/>
          <c:order val="1"/>
          <c:tx>
            <c:strRef>
              <c:f>基礎資料!$B$57</c:f>
              <c:strCache>
                <c:ptCount val="1"/>
                <c:pt idx="0">
                  <c:v>人數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dLbl>
              <c:idx val="5"/>
              <c:layout>
                <c:manualLayout>
                  <c:x val="-0.00188574606127791"/>
                  <c:y val="0.00410757288484569"/>
                </c:manualLayout>
              </c:layout>
              <c:dLblPos val="ct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100" b="1" i="0" u="none" strike="noStrike" kern="1200" baseline="0">
                    <a:solidFill>
                      <a:schemeClr val="bg1"/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基礎資料!$A$58:$A$63</c:f>
              <c:strCache>
                <c:ptCount val="6"/>
                <c:pt idx="0">
                  <c:v>邀約人數</c:v>
                </c:pt>
                <c:pt idx="1">
                  <c:v>到麵人數</c:v>
                </c:pt>
                <c:pt idx="2">
                  <c:v>通過人數</c:v>
                </c:pt>
                <c:pt idx="3">
                  <c:v>offer人數</c:v>
                </c:pt>
                <c:pt idx="4">
                  <c:v>實際入職</c:v>
                </c:pt>
                <c:pt idx="5">
                  <c:v>實際留職</c:v>
                </c:pt>
              </c:strCache>
            </c:strRef>
          </c:cat>
          <c:val>
            <c:numRef>
              <c:f>基礎資料!$B$58:$B$63</c:f>
              <c:numCache>
                <c:formatCode>General</c:formatCode>
                <c:ptCount val="6"/>
                <c:pt idx="0">
                  <c:v>300</c:v>
                </c:pt>
                <c:pt idx="1">
                  <c:v>260</c:v>
                </c:pt>
                <c:pt idx="2">
                  <c:v>150</c:v>
                </c:pt>
                <c:pt idx="3">
                  <c:v>100</c:v>
                </c:pt>
                <c:pt idx="4">
                  <c:v>80</c:v>
                </c:pt>
                <c:pt idx="5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780748144"/>
        <c:axId val="780751888"/>
      </c:barChart>
      <c:catAx>
        <c:axId val="780748144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780751888"/>
        <c:crosses val="autoZero"/>
        <c:auto val="1"/>
        <c:lblAlgn val="ctr"/>
        <c:lblOffset val="100"/>
        <c:noMultiLvlLbl val="0"/>
      </c:catAx>
      <c:valAx>
        <c:axId val="78075188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78074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基礎資料!$B$3</c:f>
              <c:strCache>
                <c:ptCount val="1"/>
                <c:pt idx="0">
                  <c:v>面試人數</c:v>
                </c:pt>
              </c:strCache>
            </c:strRef>
          </c:tx>
          <c:spPr>
            <a:solidFill>
              <a:srgbClr val="EDBB7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基礎資料!$A$4:$A$9</c:f>
              <c:strCache>
                <c:ptCount val="6"/>
                <c:pt idx="0">
                  <c:v>BOSS</c:v>
                </c:pt>
                <c:pt idx="1">
                  <c:v>拉勾</c:v>
                </c:pt>
                <c:pt idx="2">
                  <c:v>智聯</c:v>
                </c:pt>
                <c:pt idx="3">
                  <c:v>前程無憂</c:v>
                </c:pt>
                <c:pt idx="4">
                  <c:v>獵聘</c:v>
                </c:pt>
                <c:pt idx="5">
                  <c:v>內推</c:v>
                </c:pt>
              </c:strCache>
            </c:strRef>
          </c:cat>
          <c:val>
            <c:numRef>
              <c:f>基礎資料!$B$4:$B$9</c:f>
              <c:numCache>
                <c:formatCode>General</c:formatCode>
                <c:ptCount val="6"/>
                <c:pt idx="0">
                  <c:v>146</c:v>
                </c:pt>
                <c:pt idx="1">
                  <c:v>105</c:v>
                </c:pt>
                <c:pt idx="2">
                  <c:v>226</c:v>
                </c:pt>
                <c:pt idx="3">
                  <c:v>204</c:v>
                </c:pt>
                <c:pt idx="4">
                  <c:v>145</c:v>
                </c:pt>
                <c:pt idx="5">
                  <c:v>197</c:v>
                </c:pt>
              </c:numCache>
            </c:numRef>
          </c:val>
        </c:ser>
        <c:ser>
          <c:idx val="1"/>
          <c:order val="1"/>
          <c:tx>
            <c:strRef>
              <c:f>基礎資料!$C$3</c:f>
              <c:strCache>
                <c:ptCount val="1"/>
                <c:pt idx="0">
                  <c:v>通過人數</c:v>
                </c:pt>
              </c:strCache>
            </c:strRef>
          </c:tx>
          <c:spPr>
            <a:solidFill>
              <a:srgbClr val="D6828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基礎資料!$A$4:$A$9</c:f>
              <c:strCache>
                <c:ptCount val="6"/>
                <c:pt idx="0">
                  <c:v>BOSS</c:v>
                </c:pt>
                <c:pt idx="1">
                  <c:v>拉勾</c:v>
                </c:pt>
                <c:pt idx="2">
                  <c:v>智聯</c:v>
                </c:pt>
                <c:pt idx="3">
                  <c:v>前程無憂</c:v>
                </c:pt>
                <c:pt idx="4">
                  <c:v>獵聘</c:v>
                </c:pt>
                <c:pt idx="5">
                  <c:v>內推</c:v>
                </c:pt>
              </c:strCache>
            </c:strRef>
          </c:cat>
          <c:val>
            <c:numRef>
              <c:f>基礎資料!$C$4:$C$9</c:f>
              <c:numCache>
                <c:formatCode>General</c:formatCode>
                <c:ptCount val="6"/>
                <c:pt idx="0">
                  <c:v>58</c:v>
                </c:pt>
                <c:pt idx="1">
                  <c:v>32</c:v>
                </c:pt>
                <c:pt idx="2">
                  <c:v>90</c:v>
                </c:pt>
                <c:pt idx="3">
                  <c:v>61</c:v>
                </c:pt>
                <c:pt idx="4">
                  <c:v>58</c:v>
                </c:pt>
                <c:pt idx="5">
                  <c:v>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1234336"/>
        <c:axId val="521233920"/>
      </c:barChart>
      <c:lineChart>
        <c:grouping val="standard"/>
        <c:varyColors val="0"/>
        <c:ser>
          <c:idx val="2"/>
          <c:order val="2"/>
          <c:tx>
            <c:strRef>
              <c:f>基礎資料!$D$3</c:f>
              <c:strCache>
                <c:ptCount val="1"/>
                <c:pt idx="0">
                  <c:v>通過率</c:v>
                </c:pt>
              </c:strCache>
            </c:strRef>
          </c:tx>
          <c:spPr>
            <a:ln w="25400" cap="rnd">
              <a:gradFill>
                <a:gsLst>
                  <a:gs pos="0">
                    <a:schemeClr val="accent2"/>
                  </a:gs>
                  <a:gs pos="61000">
                    <a:srgbClr val="30A8B4"/>
                  </a:gs>
                  <a:gs pos="100000">
                    <a:srgbClr val="FFC000"/>
                  </a:gs>
                </a:gsLst>
                <a:lin ang="5400000" scaled="1"/>
              </a:gradFill>
              <a:round/>
            </a:ln>
            <a:effectLst/>
          </c:spPr>
          <c:marker>
            <c:symbol val="circle"/>
            <c:size val="23"/>
            <c:spPr>
              <a:solidFill>
                <a:schemeClr val="bg1"/>
              </a:solidFill>
              <a:ln w="25400">
                <a:solidFill>
                  <a:srgbClr val="EDBB7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基礎資料!$A$4:$A$9</c:f>
              <c:strCache>
                <c:ptCount val="6"/>
                <c:pt idx="0">
                  <c:v>BOSS</c:v>
                </c:pt>
                <c:pt idx="1">
                  <c:v>拉勾</c:v>
                </c:pt>
                <c:pt idx="2">
                  <c:v>智聯</c:v>
                </c:pt>
                <c:pt idx="3">
                  <c:v>前程無憂</c:v>
                </c:pt>
                <c:pt idx="4">
                  <c:v>獵聘</c:v>
                </c:pt>
                <c:pt idx="5">
                  <c:v>內推</c:v>
                </c:pt>
              </c:strCache>
            </c:strRef>
          </c:cat>
          <c:val>
            <c:numRef>
              <c:f>基礎資料!$D$4:$D$9</c:f>
              <c:numCache>
                <c:formatCode>0%</c:formatCode>
                <c:ptCount val="6"/>
                <c:pt idx="0">
                  <c:v>0.397260273972603</c:v>
                </c:pt>
                <c:pt idx="1">
                  <c:v>0.304761904761905</c:v>
                </c:pt>
                <c:pt idx="2">
                  <c:v>0.398230088495575</c:v>
                </c:pt>
                <c:pt idx="3">
                  <c:v>0.299019607843137</c:v>
                </c:pt>
                <c:pt idx="4">
                  <c:v>0.4</c:v>
                </c:pt>
                <c:pt idx="5">
                  <c:v>0.401015228426396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794192"/>
        <c:axId val="428794608"/>
      </c:lineChart>
      <c:catAx>
        <c:axId val="52123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521233920"/>
        <c:crosses val="autoZero"/>
        <c:auto val="1"/>
        <c:lblAlgn val="ctr"/>
        <c:lblOffset val="100"/>
        <c:noMultiLvlLbl val="0"/>
      </c:catAx>
      <c:valAx>
        <c:axId val="521233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521234336"/>
        <c:crosses val="autoZero"/>
        <c:crossBetween val="between"/>
      </c:valAx>
      <c:catAx>
        <c:axId val="428794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428794608"/>
        <c:crosses val="autoZero"/>
        <c:auto val="1"/>
        <c:lblAlgn val="ctr"/>
        <c:lblOffset val="100"/>
        <c:noMultiLvlLbl val="0"/>
      </c:catAx>
      <c:valAx>
        <c:axId val="42879460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428794192"/>
        <c:crosses val="max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>
                  <a:lumMod val="65000"/>
                </a:schemeClr>
              </a:solidFill>
              <a:latin typeface="思源宋體 CN SemiBold" panose="02020600000000000000" pitchFamily="18" charset="-122"/>
              <a:ea typeface="思源宋體 CN SemiBold" panose="02020600000000000000" pitchFamily="18" charset="-122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>
              <a:lumMod val="65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基礎資料!$K$3:$L$3</c:f>
              <c:strCache>
                <c:ptCount val="2"/>
                <c:pt idx="0">
                  <c:v>今年</c:v>
                </c:pt>
                <c:pt idx="1">
                  <c:v>去年</c:v>
                </c:pt>
              </c:strCache>
            </c:strRef>
          </c:cat>
          <c:val>
            <c:numRef>
              <c:f>基礎資料!$K$4:$L$4</c:f>
              <c:numCache>
                <c:formatCode>General</c:formatCode>
                <c:ptCount val="2"/>
                <c:pt idx="0">
                  <c:v>185</c:v>
                </c:pt>
                <c:pt idx="1">
                  <c:v>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2"/>
        <c:overlap val="1"/>
        <c:axId val="600948896"/>
        <c:axId val="600946816"/>
      </c:barChart>
      <c:catAx>
        <c:axId val="60094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5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600946816"/>
        <c:crosses val="autoZero"/>
        <c:auto val="1"/>
        <c:lblAlgn val="ctr"/>
        <c:lblOffset val="100"/>
        <c:noMultiLvlLbl val="0"/>
      </c:catAx>
      <c:valAx>
        <c:axId val="600946816"/>
        <c:scaling>
          <c:orientation val="minMax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5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600948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050">
          <a:solidFill>
            <a:schemeClr val="bg1">
              <a:lumMod val="50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514793318947"/>
          <c:y val="0.0594257295360582"/>
          <c:w val="0.695672437341062"/>
          <c:h val="0.8938826258284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基礎資料!$B$25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EDBB7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rgbClr val="30A8B4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D6828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  <c:spPr>
              <a:solidFill>
                <a:srgbClr val="30A8B4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基礎資料!$A$26:$A$30</c:f>
              <c:strCache>
                <c:ptCount val="5"/>
                <c:pt idx="0">
                  <c:v>入職7天內離職</c:v>
                </c:pt>
                <c:pt idx="1">
                  <c:v>入職1月內離職</c:v>
                </c:pt>
                <c:pt idx="2">
                  <c:v>入職2月內離職</c:v>
                </c:pt>
                <c:pt idx="3">
                  <c:v>入職3月內離職</c:v>
                </c:pt>
                <c:pt idx="4">
                  <c:v>3個月以上離職</c:v>
                </c:pt>
              </c:strCache>
            </c:strRef>
          </c:cat>
          <c:val>
            <c:numRef>
              <c:f>基礎資料!$B$26:$B$30</c:f>
              <c:numCache>
                <c:formatCode>General</c:formatCode>
                <c:ptCount val="5"/>
                <c:pt idx="0">
                  <c:v>7</c:v>
                </c:pt>
                <c:pt idx="1">
                  <c:v>14</c:v>
                </c:pt>
                <c:pt idx="2">
                  <c:v>5</c:v>
                </c:pt>
                <c:pt idx="3">
                  <c:v>12</c:v>
                </c:pt>
                <c:pt idx="4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axId val="1012088928"/>
        <c:axId val="1012091840"/>
      </c:barChart>
      <c:catAx>
        <c:axId val="1012088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12091840"/>
        <c:crosses val="autoZero"/>
        <c:auto val="1"/>
        <c:lblAlgn val="ctr"/>
        <c:lblOffset val="100"/>
        <c:noMultiLvlLbl val="0"/>
      </c:catAx>
      <c:valAx>
        <c:axId val="1012091840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1208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>
              <a:lumMod val="65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514793318947"/>
          <c:y val="0.0594257295360582"/>
          <c:w val="0.695672437341062"/>
          <c:h val="0.8938826258284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基礎資料!$B$34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DBB73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30A8B4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D6828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EDBB73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30A8B4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基礎資料!$A$35:$A$39</c:f>
              <c:strCache>
                <c:ptCount val="5"/>
                <c:pt idx="0">
                  <c:v>高中及以下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  <c:pt idx="4">
                  <c:v>博士及以上</c:v>
                </c:pt>
              </c:strCache>
            </c:strRef>
          </c:cat>
          <c:val>
            <c:numRef>
              <c:f>基礎資料!$B$35:$B$39</c:f>
              <c:numCache>
                <c:formatCode>General</c:formatCode>
                <c:ptCount val="5"/>
                <c:pt idx="0">
                  <c:v>76</c:v>
                </c:pt>
                <c:pt idx="1">
                  <c:v>58</c:v>
                </c:pt>
                <c:pt idx="2">
                  <c:v>39</c:v>
                </c:pt>
                <c:pt idx="3">
                  <c:v>37</c:v>
                </c:pt>
                <c:pt idx="4">
                  <c:v>35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6"/>
        <c:axId val="1012088928"/>
        <c:axId val="1012091840"/>
      </c:barChart>
      <c:catAx>
        <c:axId val="1012088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12091840"/>
        <c:crosses val="autoZero"/>
        <c:auto val="1"/>
        <c:lblAlgn val="ctr"/>
        <c:lblOffset val="100"/>
        <c:noMultiLvlLbl val="0"/>
      </c:catAx>
      <c:valAx>
        <c:axId val="1012091840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1208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>
              <a:lumMod val="50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0464480980905809"/>
          <c:y val="0.0535049987150374"/>
          <c:w val="0.978324220891062"/>
          <c:h val="0.8088902557707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基礎資料!$H$2</c:f>
              <c:strCache>
                <c:ptCount val="1"/>
                <c:pt idx="0">
                  <c:v>人數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思源宋體 CN SemiBold" panose="02020600000000000000" pitchFamily="18" charset="-122"/>
                    <a:ea typeface="思源宋體 CN SemiBold" panose="02020600000000000000" pitchFamily="18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基礎資料!$G$3:$G$14</c:f>
              <c:strCache>
                <c:ptCount val="12"/>
                <c:pt idx="0">
                  <c:v>行銷</c:v>
                </c:pt>
                <c:pt idx="1">
                  <c:v>廣告</c:v>
                </c:pt>
                <c:pt idx="2">
                  <c:v>研發</c:v>
                </c:pt>
                <c:pt idx="3">
                  <c:v>IT</c:v>
                </c:pt>
                <c:pt idx="4">
                  <c:v>財務</c:v>
                </c:pt>
                <c:pt idx="5">
                  <c:v>採購</c:v>
                </c:pt>
                <c:pt idx="6">
                  <c:v>行政</c:v>
                </c:pt>
                <c:pt idx="7">
                  <c:v>人力</c:v>
                </c:pt>
                <c:pt idx="8">
                  <c:v>市場</c:v>
                </c:pt>
                <c:pt idx="9">
                  <c:v>產品</c:v>
                </c:pt>
                <c:pt idx="10">
                  <c:v>審計</c:v>
                </c:pt>
                <c:pt idx="11">
                  <c:v>運營</c:v>
                </c:pt>
              </c:strCache>
            </c:strRef>
          </c:cat>
          <c:val>
            <c:numRef>
              <c:f>基礎資料!$H$3:$H$14</c:f>
              <c:numCache>
                <c:formatCode>General</c:formatCode>
                <c:ptCount val="12"/>
                <c:pt idx="0">
                  <c:v>18</c:v>
                </c:pt>
                <c:pt idx="1">
                  <c:v>19</c:v>
                </c:pt>
                <c:pt idx="2">
                  <c:v>13</c:v>
                </c:pt>
                <c:pt idx="3">
                  <c:v>17</c:v>
                </c:pt>
                <c:pt idx="4">
                  <c:v>17</c:v>
                </c:pt>
                <c:pt idx="5">
                  <c:v>14</c:v>
                </c:pt>
                <c:pt idx="6">
                  <c:v>11</c:v>
                </c:pt>
                <c:pt idx="7">
                  <c:v>19</c:v>
                </c:pt>
                <c:pt idx="8">
                  <c:v>13</c:v>
                </c:pt>
                <c:pt idx="9">
                  <c:v>19</c:v>
                </c:pt>
                <c:pt idx="10">
                  <c:v>13</c:v>
                </c:pt>
                <c:pt idx="11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1034520160"/>
        <c:axId val="1034522240"/>
      </c:barChart>
      <c:catAx>
        <c:axId val="103452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34522240"/>
        <c:crosses val="autoZero"/>
        <c:auto val="1"/>
        <c:lblAlgn val="ctr"/>
        <c:lblOffset val="100"/>
        <c:noMultiLvlLbl val="0"/>
      </c:catAx>
      <c:valAx>
        <c:axId val="10345222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宋體 CN SemiBold" panose="02020600000000000000" pitchFamily="18" charset="-122"/>
                <a:ea typeface="思源宋體 CN SemiBold" panose="02020600000000000000" pitchFamily="18" charset="-122"/>
                <a:cs typeface="+mn-cs"/>
              </a:defRPr>
            </a:pPr>
          </a:p>
        </c:txPr>
        <c:crossAx val="103452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>
              <a:lumMod val="65000"/>
            </a:schemeClr>
          </a:solidFill>
          <a:latin typeface="思源宋體 CN SemiBold" panose="02020600000000000000" pitchFamily="18" charset="-122"/>
          <a:ea typeface="思源宋體 CN SemiBold" panose="02020600000000000000" pitchFamily="18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chart" Target="../charts/chart9.xml"/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2" Type="http://schemas.openxmlformats.org/officeDocument/2006/relationships/chart" Target="../charts/chart12.xml"/><Relationship Id="rId11" Type="http://schemas.openxmlformats.org/officeDocument/2006/relationships/chart" Target="../charts/chart11.xml"/><Relationship Id="rId10" Type="http://schemas.openxmlformats.org/officeDocument/2006/relationships/chart" Target="../charts/chart10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9" Type="http://schemas.openxmlformats.org/officeDocument/2006/relationships/chart" Target="../charts/chart21.xml"/><Relationship Id="rId8" Type="http://schemas.openxmlformats.org/officeDocument/2006/relationships/chart" Target="../charts/chart20.xml"/><Relationship Id="rId7" Type="http://schemas.openxmlformats.org/officeDocument/2006/relationships/chart" Target="../charts/chart19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3" Type="http://schemas.openxmlformats.org/officeDocument/2006/relationships/image" Target="../media/image15.png"/><Relationship Id="rId12" Type="http://schemas.openxmlformats.org/officeDocument/2006/relationships/chart" Target="../charts/chart24.xml"/><Relationship Id="rId11" Type="http://schemas.openxmlformats.org/officeDocument/2006/relationships/chart" Target="../charts/chart23.xml"/><Relationship Id="rId10" Type="http://schemas.openxmlformats.org/officeDocument/2006/relationships/chart" Target="../charts/chart22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56028</xdr:colOff>
      <xdr:row>21</xdr:row>
      <xdr:rowOff>242719</xdr:rowOff>
    </xdr:from>
    <xdr:to>
      <xdr:col>21</xdr:col>
      <xdr:colOff>539786</xdr:colOff>
      <xdr:row>35</xdr:row>
      <xdr:rowOff>186690</xdr:rowOff>
    </xdr:to>
    <xdr:graphicFrame>
      <xdr:nvGraphicFramePr>
        <xdr:cNvPr id="3" name="圖表 2"/>
        <xdr:cNvGraphicFramePr/>
      </xdr:nvGraphicFramePr>
      <xdr:xfrm>
        <a:off x="4300220" y="5237480"/>
        <a:ext cx="7453630" cy="3251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103944</xdr:colOff>
      <xdr:row>4</xdr:row>
      <xdr:rowOff>201513</xdr:rowOff>
    </xdr:from>
    <xdr:to>
      <xdr:col>7</xdr:col>
      <xdr:colOff>599211</xdr:colOff>
      <xdr:row>20</xdr:row>
      <xdr:rowOff>108552</xdr:rowOff>
    </xdr:to>
    <xdr:graphicFrame>
      <xdr:nvGraphicFramePr>
        <xdr:cNvPr id="4" name="圖表 3"/>
        <xdr:cNvGraphicFramePr/>
      </xdr:nvGraphicFramePr>
      <xdr:xfrm>
        <a:off x="283845" y="1134745"/>
        <a:ext cx="3830320" cy="37395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428625</xdr:colOff>
      <xdr:row>19</xdr:row>
      <xdr:rowOff>142875</xdr:rowOff>
    </xdr:from>
    <xdr:to>
      <xdr:col>28</xdr:col>
      <xdr:colOff>395007</xdr:colOff>
      <xdr:row>37</xdr:row>
      <xdr:rowOff>79000</xdr:rowOff>
    </xdr:to>
    <xdr:graphicFrame>
      <xdr:nvGraphicFramePr>
        <xdr:cNvPr id="5" name="圖表 4"/>
        <xdr:cNvGraphicFramePr/>
      </xdr:nvGraphicFramePr>
      <xdr:xfrm>
        <a:off x="12371705" y="4680585"/>
        <a:ext cx="3052445" cy="41573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495301</xdr:colOff>
      <xdr:row>36</xdr:row>
      <xdr:rowOff>142876</xdr:rowOff>
    </xdr:from>
    <xdr:to>
      <xdr:col>21</xdr:col>
      <xdr:colOff>600076</xdr:colOff>
      <xdr:row>51</xdr:row>
      <xdr:rowOff>114301</xdr:rowOff>
    </xdr:to>
    <xdr:graphicFrame>
      <xdr:nvGraphicFramePr>
        <xdr:cNvPr id="6" name="圖表 5"/>
        <xdr:cNvGraphicFramePr/>
      </xdr:nvGraphicFramePr>
      <xdr:xfrm>
        <a:off x="4739640" y="8673465"/>
        <a:ext cx="7074535" cy="35071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66131</xdr:colOff>
      <xdr:row>7</xdr:row>
      <xdr:rowOff>21228</xdr:rowOff>
    </xdr:from>
    <xdr:to>
      <xdr:col>28</xdr:col>
      <xdr:colOff>612321</xdr:colOff>
      <xdr:row>19</xdr:row>
      <xdr:rowOff>106953</xdr:rowOff>
    </xdr:to>
    <xdr:graphicFrame>
      <xdr:nvGraphicFramePr>
        <xdr:cNvPr id="7" name="圖表 6"/>
        <xdr:cNvGraphicFramePr/>
      </xdr:nvGraphicFramePr>
      <xdr:xfrm>
        <a:off x="11897360" y="1815465"/>
        <a:ext cx="3743960" cy="28289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</xdr:colOff>
      <xdr:row>22</xdr:row>
      <xdr:rowOff>95250</xdr:rowOff>
    </xdr:from>
    <xdr:to>
      <xdr:col>7</xdr:col>
      <xdr:colOff>392206</xdr:colOff>
      <xdr:row>35</xdr:row>
      <xdr:rowOff>156883</xdr:rowOff>
    </xdr:to>
    <xdr:graphicFrame>
      <xdr:nvGraphicFramePr>
        <xdr:cNvPr id="8" name="圖表 7"/>
        <xdr:cNvGraphicFramePr/>
      </xdr:nvGraphicFramePr>
      <xdr:xfrm>
        <a:off x="486410" y="5425440"/>
        <a:ext cx="3420745" cy="30333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22412</xdr:colOff>
      <xdr:row>37</xdr:row>
      <xdr:rowOff>154193</xdr:rowOff>
    </xdr:from>
    <xdr:to>
      <xdr:col>29</xdr:col>
      <xdr:colOff>97043</xdr:colOff>
      <xdr:row>51</xdr:row>
      <xdr:rowOff>154193</xdr:rowOff>
    </xdr:to>
    <xdr:graphicFrame>
      <xdr:nvGraphicFramePr>
        <xdr:cNvPr id="9" name="圖表 8"/>
        <xdr:cNvGraphicFramePr/>
      </xdr:nvGraphicFramePr>
      <xdr:xfrm>
        <a:off x="11965305" y="8912860"/>
        <a:ext cx="3777615" cy="3307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76199</xdr:colOff>
      <xdr:row>37</xdr:row>
      <xdr:rowOff>38099</xdr:rowOff>
    </xdr:from>
    <xdr:to>
      <xdr:col>7</xdr:col>
      <xdr:colOff>661147</xdr:colOff>
      <xdr:row>51</xdr:row>
      <xdr:rowOff>112058</xdr:rowOff>
    </xdr:to>
    <xdr:graphicFrame>
      <xdr:nvGraphicFramePr>
        <xdr:cNvPr id="10" name="圖表 9"/>
        <xdr:cNvGraphicFramePr/>
      </xdr:nvGraphicFramePr>
      <xdr:xfrm>
        <a:off x="255905" y="8796655"/>
        <a:ext cx="3876675" cy="33813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76537</xdr:colOff>
      <xdr:row>5</xdr:row>
      <xdr:rowOff>136377</xdr:rowOff>
    </xdr:from>
    <xdr:to>
      <xdr:col>21</xdr:col>
      <xdr:colOff>516478</xdr:colOff>
      <xdr:row>20</xdr:row>
      <xdr:rowOff>24318</xdr:rowOff>
    </xdr:to>
    <xdr:graphicFrame>
      <xdr:nvGraphicFramePr>
        <xdr:cNvPr id="11" name="圖表 10"/>
        <xdr:cNvGraphicFramePr/>
      </xdr:nvGraphicFramePr>
      <xdr:xfrm>
        <a:off x="4320540" y="1297940"/>
        <a:ext cx="7409815" cy="3492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173357</xdr:colOff>
      <xdr:row>53</xdr:row>
      <xdr:rowOff>207647</xdr:rowOff>
    </xdr:from>
    <xdr:to>
      <xdr:col>21</xdr:col>
      <xdr:colOff>342901</xdr:colOff>
      <xdr:row>67</xdr:row>
      <xdr:rowOff>95251</xdr:rowOff>
    </xdr:to>
    <xdr:graphicFrame>
      <xdr:nvGraphicFramePr>
        <xdr:cNvPr id="12" name="圖表 11"/>
        <xdr:cNvGraphicFramePr/>
      </xdr:nvGraphicFramePr>
      <xdr:xfrm>
        <a:off x="4417695" y="12731115"/>
        <a:ext cx="7139305" cy="30880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246531</xdr:colOff>
      <xdr:row>54</xdr:row>
      <xdr:rowOff>100853</xdr:rowOff>
    </xdr:from>
    <xdr:to>
      <xdr:col>7</xdr:col>
      <xdr:colOff>661147</xdr:colOff>
      <xdr:row>68</xdr:row>
      <xdr:rowOff>11206</xdr:rowOff>
    </xdr:to>
    <xdr:graphicFrame>
      <xdr:nvGraphicFramePr>
        <xdr:cNvPr id="13" name="圖表 12"/>
        <xdr:cNvGraphicFramePr/>
      </xdr:nvGraphicFramePr>
      <xdr:xfrm>
        <a:off x="426720" y="12852400"/>
        <a:ext cx="3705860" cy="31108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23</xdr:col>
      <xdr:colOff>22411</xdr:colOff>
      <xdr:row>53</xdr:row>
      <xdr:rowOff>190500</xdr:rowOff>
    </xdr:from>
    <xdr:to>
      <xdr:col>29</xdr:col>
      <xdr:colOff>78441</xdr:colOff>
      <xdr:row>67</xdr:row>
      <xdr:rowOff>190500</xdr:rowOff>
    </xdr:to>
    <xdr:graphicFrame>
      <xdr:nvGraphicFramePr>
        <xdr:cNvPr id="14" name="圖表 13"/>
        <xdr:cNvGraphicFramePr/>
      </xdr:nvGraphicFramePr>
      <xdr:xfrm>
        <a:off x="11965305" y="12713970"/>
        <a:ext cx="3759200" cy="3200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0.04815</cdr:x>
      <cdr:y>0.26201</cdr:y>
    </cdr:from>
    <cdr:to>
      <cdr:x>1</cdr:x>
      <cdr:y>0.71149</cdr:y>
    </cdr:to>
    <cdr:sp textlink="基礎資料!$D$42"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145676" y="728132"/>
          <a:ext cx="2879913" cy="1249131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 anchor="ctr"/>
        <a:lstStyle/>
        <a:p>
          <a:pPr algn="ctr"/>
          <a:fld id="{51A6628A-200E-4072-8F17-FDD246A6ECB1}" type="TxLink">
            <a:rPr lang="en-US" altLang="en-US" sz="4800" b="0" i="0" u="none" strike="noStrike">
              <a:solidFill>
                <a:schemeClr val="bg1">
                  <a:lumMod val="65000"/>
                </a:schemeClr>
              </a:solidFill>
              <a:latin typeface="思源宋體 CN SemiBold" panose="02020600000000000000" pitchFamily="18" charset="-122"/>
              <a:ea typeface="思源宋體 CN SemiBold" panose="02020600000000000000" pitchFamily="18" charset="-122"/>
            </a:rPr>
          </a:fld>
          <a:endParaRPr lang="zh-CN" altLang="en-US" sz="4800" b="0">
            <a:solidFill>
              <a:schemeClr val="bg1">
                <a:lumMod val="65000"/>
              </a:schemeClr>
            </a:solidFill>
            <a:latin typeface="思源宋體 CN SemiBold" panose="02020600000000000000" pitchFamily="18" charset="-122"/>
            <a:ea typeface="思源宋體 CN SemiBold" panose="02020600000000000000" pitchFamily="18" charset="-122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533400</xdr:colOff>
      <xdr:row>4</xdr:row>
      <xdr:rowOff>152400</xdr:rowOff>
    </xdr:from>
    <xdr:to>
      <xdr:col>8</xdr:col>
      <xdr:colOff>8905</xdr:colOff>
      <xdr:row>24</xdr:row>
      <xdr:rowOff>142424</xdr:rowOff>
    </xdr:to>
    <xdr:pic>
      <xdr:nvPicPr>
        <xdr:cNvPr id="2" name="圖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3400" y="899160"/>
          <a:ext cx="4413250" cy="349504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24</xdr:row>
      <xdr:rowOff>114300</xdr:rowOff>
    </xdr:from>
    <xdr:to>
      <xdr:col>8</xdr:col>
      <xdr:colOff>8905</xdr:colOff>
      <xdr:row>44</xdr:row>
      <xdr:rowOff>104324</xdr:rowOff>
    </xdr:to>
    <xdr:pic>
      <xdr:nvPicPr>
        <xdr:cNvPr id="3" name="圖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3400" y="4366260"/>
          <a:ext cx="4413250" cy="3495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156882</xdr:colOff>
      <xdr:row>22</xdr:row>
      <xdr:rowOff>67235</xdr:rowOff>
    </xdr:from>
    <xdr:to>
      <xdr:col>20</xdr:col>
      <xdr:colOff>246304</xdr:colOff>
      <xdr:row>32</xdr:row>
      <xdr:rowOff>17919</xdr:rowOff>
    </xdr:to>
    <xdr:pic>
      <xdr:nvPicPr>
        <xdr:cNvPr id="4" name="圖片 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018405" y="5114925"/>
          <a:ext cx="5824220" cy="2237105"/>
        </a:xfrm>
        <a:prstGeom prst="rect">
          <a:avLst/>
        </a:prstGeom>
      </xdr:spPr>
    </xdr:pic>
    <xdr:clientData/>
  </xdr:twoCellAnchor>
  <xdr:twoCellAnchor>
    <xdr:from>
      <xdr:col>9</xdr:col>
      <xdr:colOff>89646</xdr:colOff>
      <xdr:row>21</xdr:row>
      <xdr:rowOff>190500</xdr:rowOff>
    </xdr:from>
    <xdr:to>
      <xdr:col>21</xdr:col>
      <xdr:colOff>571499</xdr:colOff>
      <xdr:row>35</xdr:row>
      <xdr:rowOff>134471</xdr:rowOff>
    </xdr:to>
    <xdr:graphicFrame>
      <xdr:nvGraphicFramePr>
        <xdr:cNvPr id="2" name="圖表 1"/>
        <xdr:cNvGraphicFramePr/>
      </xdr:nvGraphicFramePr>
      <xdr:xfrm>
        <a:off x="4333875" y="5010150"/>
        <a:ext cx="7451090" cy="31438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117055</xdr:colOff>
      <xdr:row>4</xdr:row>
      <xdr:rowOff>134278</xdr:rowOff>
    </xdr:from>
    <xdr:to>
      <xdr:col>7</xdr:col>
      <xdr:colOff>612322</xdr:colOff>
      <xdr:row>20</xdr:row>
      <xdr:rowOff>41317</xdr:rowOff>
    </xdr:to>
    <xdr:graphicFrame>
      <xdr:nvGraphicFramePr>
        <xdr:cNvPr id="3" name="圖表 2"/>
        <xdr:cNvGraphicFramePr/>
      </xdr:nvGraphicFramePr>
      <xdr:xfrm>
        <a:off x="297180" y="1067435"/>
        <a:ext cx="3830320" cy="35648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428625</xdr:colOff>
      <xdr:row>19</xdr:row>
      <xdr:rowOff>142875</xdr:rowOff>
    </xdr:from>
    <xdr:to>
      <xdr:col>28</xdr:col>
      <xdr:colOff>395007</xdr:colOff>
      <xdr:row>37</xdr:row>
      <xdr:rowOff>79000</xdr:rowOff>
    </xdr:to>
    <xdr:graphicFrame>
      <xdr:nvGraphicFramePr>
        <xdr:cNvPr id="8" name="圖表 7"/>
        <xdr:cNvGraphicFramePr/>
      </xdr:nvGraphicFramePr>
      <xdr:xfrm>
        <a:off x="12371705" y="4505325"/>
        <a:ext cx="3052445" cy="40506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495301</xdr:colOff>
      <xdr:row>36</xdr:row>
      <xdr:rowOff>142876</xdr:rowOff>
    </xdr:from>
    <xdr:to>
      <xdr:col>21</xdr:col>
      <xdr:colOff>600076</xdr:colOff>
      <xdr:row>51</xdr:row>
      <xdr:rowOff>114301</xdr:rowOff>
    </xdr:to>
    <xdr:graphicFrame>
      <xdr:nvGraphicFramePr>
        <xdr:cNvPr id="9" name="圖表 8"/>
        <xdr:cNvGraphicFramePr/>
      </xdr:nvGraphicFramePr>
      <xdr:xfrm>
        <a:off x="4739640" y="8391525"/>
        <a:ext cx="7074535" cy="34004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68036</xdr:colOff>
      <xdr:row>7</xdr:row>
      <xdr:rowOff>17418</xdr:rowOff>
    </xdr:from>
    <xdr:to>
      <xdr:col>28</xdr:col>
      <xdr:colOff>612321</xdr:colOff>
      <xdr:row>19</xdr:row>
      <xdr:rowOff>108858</xdr:rowOff>
    </xdr:to>
    <xdr:graphicFrame>
      <xdr:nvGraphicFramePr>
        <xdr:cNvPr id="14" name="圖表 13"/>
        <xdr:cNvGraphicFramePr/>
      </xdr:nvGraphicFramePr>
      <xdr:xfrm>
        <a:off x="11899265" y="1636395"/>
        <a:ext cx="3742055" cy="2834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</xdr:colOff>
      <xdr:row>22</xdr:row>
      <xdr:rowOff>95250</xdr:rowOff>
    </xdr:from>
    <xdr:to>
      <xdr:col>7</xdr:col>
      <xdr:colOff>392206</xdr:colOff>
      <xdr:row>35</xdr:row>
      <xdr:rowOff>156883</xdr:rowOff>
    </xdr:to>
    <xdr:graphicFrame>
      <xdr:nvGraphicFramePr>
        <xdr:cNvPr id="16" name="圖表 15"/>
        <xdr:cNvGraphicFramePr/>
      </xdr:nvGraphicFramePr>
      <xdr:xfrm>
        <a:off x="486410" y="5143500"/>
        <a:ext cx="3420745" cy="30333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161925</xdr:colOff>
      <xdr:row>37</xdr:row>
      <xdr:rowOff>57150</xdr:rowOff>
    </xdr:from>
    <xdr:to>
      <xdr:col>28</xdr:col>
      <xdr:colOff>485775</xdr:colOff>
      <xdr:row>51</xdr:row>
      <xdr:rowOff>57150</xdr:rowOff>
    </xdr:to>
    <xdr:graphicFrame>
      <xdr:nvGraphicFramePr>
        <xdr:cNvPr id="24" name="圖表 23"/>
        <xdr:cNvGraphicFramePr/>
      </xdr:nvGraphicFramePr>
      <xdr:xfrm>
        <a:off x="12105005" y="8534400"/>
        <a:ext cx="3409950" cy="3200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76199</xdr:colOff>
      <xdr:row>37</xdr:row>
      <xdr:rowOff>38099</xdr:rowOff>
    </xdr:from>
    <xdr:to>
      <xdr:col>7</xdr:col>
      <xdr:colOff>661147</xdr:colOff>
      <xdr:row>51</xdr:row>
      <xdr:rowOff>112058</xdr:rowOff>
    </xdr:to>
    <xdr:graphicFrame>
      <xdr:nvGraphicFramePr>
        <xdr:cNvPr id="26" name="圖表 25"/>
        <xdr:cNvGraphicFramePr/>
      </xdr:nvGraphicFramePr>
      <xdr:xfrm>
        <a:off x="255905" y="8514715"/>
        <a:ext cx="3876675" cy="32746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179295</xdr:colOff>
      <xdr:row>5</xdr:row>
      <xdr:rowOff>156883</xdr:rowOff>
    </xdr:from>
    <xdr:to>
      <xdr:col>21</xdr:col>
      <xdr:colOff>661146</xdr:colOff>
      <xdr:row>20</xdr:row>
      <xdr:rowOff>44824</xdr:rowOff>
    </xdr:to>
    <xdr:graphicFrame>
      <xdr:nvGraphicFramePr>
        <xdr:cNvPr id="27" name="圖表 26"/>
        <xdr:cNvGraphicFramePr/>
      </xdr:nvGraphicFramePr>
      <xdr:xfrm>
        <a:off x="4423410" y="1318895"/>
        <a:ext cx="7407910" cy="33166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130548</xdr:colOff>
      <xdr:row>54</xdr:row>
      <xdr:rowOff>25710</xdr:rowOff>
    </xdr:from>
    <xdr:to>
      <xdr:col>21</xdr:col>
      <xdr:colOff>300092</xdr:colOff>
      <xdr:row>67</xdr:row>
      <xdr:rowOff>138061</xdr:rowOff>
    </xdr:to>
    <xdr:graphicFrame>
      <xdr:nvGraphicFramePr>
        <xdr:cNvPr id="44" name="圖表 43"/>
        <xdr:cNvGraphicFramePr/>
      </xdr:nvGraphicFramePr>
      <xdr:xfrm>
        <a:off x="4374515" y="12388850"/>
        <a:ext cx="7139305" cy="30841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246531</xdr:colOff>
      <xdr:row>54</xdr:row>
      <xdr:rowOff>100853</xdr:rowOff>
    </xdr:from>
    <xdr:to>
      <xdr:col>7</xdr:col>
      <xdr:colOff>661147</xdr:colOff>
      <xdr:row>68</xdr:row>
      <xdr:rowOff>11206</xdr:rowOff>
    </xdr:to>
    <xdr:graphicFrame>
      <xdr:nvGraphicFramePr>
        <xdr:cNvPr id="45" name="圖表 44"/>
        <xdr:cNvGraphicFramePr/>
      </xdr:nvGraphicFramePr>
      <xdr:xfrm>
        <a:off x="426720" y="12463780"/>
        <a:ext cx="3705860" cy="31108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23</xdr:col>
      <xdr:colOff>22411</xdr:colOff>
      <xdr:row>53</xdr:row>
      <xdr:rowOff>190500</xdr:rowOff>
    </xdr:from>
    <xdr:to>
      <xdr:col>29</xdr:col>
      <xdr:colOff>78441</xdr:colOff>
      <xdr:row>67</xdr:row>
      <xdr:rowOff>190500</xdr:rowOff>
    </xdr:to>
    <xdr:graphicFrame>
      <xdr:nvGraphicFramePr>
        <xdr:cNvPr id="46" name="圖表 45"/>
        <xdr:cNvGraphicFramePr/>
      </xdr:nvGraphicFramePr>
      <xdr:xfrm>
        <a:off x="11965305" y="12325350"/>
        <a:ext cx="3759200" cy="3200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0.04815</cdr:x>
      <cdr:y>0.26201</cdr:y>
    </cdr:from>
    <cdr:to>
      <cdr:x>1</cdr:x>
      <cdr:y>0.71149</cdr:y>
    </cdr:to>
    <cdr:sp textlink="基礎資料!$D$42"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145676" y="728132"/>
          <a:ext cx="2879913" cy="1249131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 anchor="ctr"/>
        <a:lstStyle/>
        <a:p>
          <a:pPr algn="ctr"/>
          <a:fld id="{51A6628A-200E-4072-8F17-FDD246A6ECB1}" type="TxLink">
            <a:rPr lang="en-US" altLang="en-US" sz="4800" b="0" i="0" u="none" strike="noStrike">
              <a:solidFill>
                <a:schemeClr val="bg1">
                  <a:lumMod val="65000"/>
                </a:schemeClr>
              </a:solidFill>
              <a:latin typeface="思源宋體 CN SemiBold" panose="02020600000000000000" pitchFamily="18" charset="-122"/>
              <a:ea typeface="思源宋體 CN SemiBold" panose="02020600000000000000" pitchFamily="18" charset="-122"/>
            </a:rPr>
          </a:fld>
          <a:endParaRPr lang="zh-CN" altLang="en-US" sz="4800" b="0">
            <a:solidFill>
              <a:schemeClr val="bg1">
                <a:lumMod val="65000"/>
              </a:schemeClr>
            </a:solidFill>
            <a:latin typeface="思源宋體 CN SemiBold" panose="02020600000000000000" pitchFamily="18" charset="-122"/>
            <a:ea typeface="思源宋體 CN SemiBold" panose="02020600000000000000" pitchFamily="18" charset="-122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638175</xdr:colOff>
      <xdr:row>0</xdr:row>
      <xdr:rowOff>0</xdr:rowOff>
    </xdr:from>
    <xdr:to>
      <xdr:col>12</xdr:col>
      <xdr:colOff>0</xdr:colOff>
      <xdr:row>9</xdr:row>
      <xdr:rowOff>47415</xdr:rowOff>
    </xdr:to>
    <xdr:pic>
      <xdr:nvPicPr>
        <xdr:cNvPr id="2" name="圖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0" y="0"/>
          <a:ext cx="1234440" cy="16243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16</xdr:row>
      <xdr:rowOff>11764</xdr:rowOff>
    </xdr:from>
    <xdr:to>
      <xdr:col>5</xdr:col>
      <xdr:colOff>140303</xdr:colOff>
      <xdr:row>19</xdr:row>
      <xdr:rowOff>37850</xdr:rowOff>
    </xdr:to>
    <xdr:sp>
      <xdr:nvSpPr>
        <xdr:cNvPr id="2" name="任意多邊形: 形狀 153"/>
        <xdr:cNvSpPr/>
      </xdr:nvSpPr>
      <xdr:spPr>
        <a:xfrm>
          <a:off x="0" y="2815590"/>
          <a:ext cx="3225800" cy="551815"/>
        </a:xfrm>
        <a:custGeom>
          <a:avLst/>
          <a:gdLst>
            <a:gd name="connsiteX0" fmla="*/ 287867 w 3917245"/>
            <a:gd name="connsiteY0" fmla="*/ 0 h 575734"/>
            <a:gd name="connsiteX1" fmla="*/ 3629378 w 3917245"/>
            <a:gd name="connsiteY1" fmla="*/ 0 h 575734"/>
            <a:gd name="connsiteX2" fmla="*/ 3917245 w 3917245"/>
            <a:gd name="connsiteY2" fmla="*/ 287867 h 575734"/>
            <a:gd name="connsiteX3" fmla="*/ 3629378 w 3917245"/>
            <a:gd name="connsiteY3" fmla="*/ 575734 h 575734"/>
            <a:gd name="connsiteX4" fmla="*/ 3629368 w 3917245"/>
            <a:gd name="connsiteY4" fmla="*/ 575733 h 575734"/>
            <a:gd name="connsiteX5" fmla="*/ 287877 w 3917245"/>
            <a:gd name="connsiteY5" fmla="*/ 575733 h 575734"/>
            <a:gd name="connsiteX6" fmla="*/ 287867 w 3917245"/>
            <a:gd name="connsiteY6" fmla="*/ 575734 h 575734"/>
            <a:gd name="connsiteX7" fmla="*/ 0 w 3917245"/>
            <a:gd name="connsiteY7" fmla="*/ 287867 h 575734"/>
            <a:gd name="connsiteX8" fmla="*/ 287867 w 3917245"/>
            <a:gd name="connsiteY8" fmla="*/ 0 h 5757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3917245" h="575734">
              <a:moveTo>
                <a:pt x="287867" y="0"/>
              </a:moveTo>
              <a:lnTo>
                <a:pt x="3629378" y="0"/>
              </a:lnTo>
              <a:cubicBezTo>
                <a:pt x="3788363" y="0"/>
                <a:pt x="3917245" y="128882"/>
                <a:pt x="3917245" y="287867"/>
              </a:cubicBezTo>
              <a:cubicBezTo>
                <a:pt x="3917245" y="446852"/>
                <a:pt x="3788363" y="575734"/>
                <a:pt x="3629378" y="575734"/>
              </a:cubicBezTo>
              <a:lnTo>
                <a:pt x="3629368" y="575733"/>
              </a:lnTo>
              <a:lnTo>
                <a:pt x="287877" y="575733"/>
              </a:lnTo>
              <a:lnTo>
                <a:pt x="287867" y="575734"/>
              </a:lnTo>
              <a:cubicBezTo>
                <a:pt x="128882" y="575734"/>
                <a:pt x="0" y="446852"/>
                <a:pt x="0" y="287867"/>
              </a:cubicBezTo>
              <a:cubicBezTo>
                <a:pt x="0" y="128882"/>
                <a:pt x="128882" y="0"/>
                <a:pt x="287867" y="0"/>
              </a:cubicBezTo>
              <a:close/>
            </a:path>
          </a:pathLst>
        </a:custGeom>
        <a:solidFill>
          <a:srgbClr val="D6828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0</xdr:col>
      <xdr:colOff>198345</xdr:colOff>
      <xdr:row>21</xdr:row>
      <xdr:rowOff>70035</xdr:rowOff>
    </xdr:from>
    <xdr:to>
      <xdr:col>0</xdr:col>
      <xdr:colOff>558053</xdr:colOff>
      <xdr:row>23</xdr:row>
      <xdr:rowOff>66673</xdr:rowOff>
    </xdr:to>
    <xdr:sp>
      <xdr:nvSpPr>
        <xdr:cNvPr id="3" name="五角星 10"/>
        <xdr:cNvSpPr/>
      </xdr:nvSpPr>
      <xdr:spPr>
        <a:xfrm>
          <a:off x="198120" y="3750310"/>
          <a:ext cx="359410" cy="346710"/>
        </a:xfrm>
        <a:prstGeom prst="star5">
          <a:avLst/>
        </a:prstGeom>
        <a:solidFill>
          <a:srgbClr val="EDBB7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113180</xdr:colOff>
      <xdr:row>21</xdr:row>
      <xdr:rowOff>60509</xdr:rowOff>
    </xdr:from>
    <xdr:to>
      <xdr:col>1</xdr:col>
      <xdr:colOff>472888</xdr:colOff>
      <xdr:row>23</xdr:row>
      <xdr:rowOff>57147</xdr:rowOff>
    </xdr:to>
    <xdr:sp>
      <xdr:nvSpPr>
        <xdr:cNvPr id="4" name="五角星 12"/>
        <xdr:cNvSpPr/>
      </xdr:nvSpPr>
      <xdr:spPr>
        <a:xfrm>
          <a:off x="730250" y="3740785"/>
          <a:ext cx="359410" cy="346710"/>
        </a:xfrm>
        <a:prstGeom prst="star5">
          <a:avLst/>
        </a:prstGeom>
        <a:solidFill>
          <a:srgbClr val="D6828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181535</xdr:colOff>
      <xdr:row>9</xdr:row>
      <xdr:rowOff>173128</xdr:rowOff>
    </xdr:from>
    <xdr:to>
      <xdr:col>0</xdr:col>
      <xdr:colOff>648261</xdr:colOff>
      <xdr:row>14</xdr:row>
      <xdr:rowOff>174249</xdr:rowOff>
    </xdr:to>
    <xdr:grpSp>
      <xdr:nvGrpSpPr>
        <xdr:cNvPr id="5" name="組合 4"/>
        <xdr:cNvGrpSpPr/>
      </xdr:nvGrpSpPr>
      <xdr:grpSpPr>
        <a:xfrm>
          <a:off x="180975" y="1750060"/>
          <a:ext cx="436245" cy="877570"/>
          <a:chOff x="2867025" y="7572375"/>
          <a:chExt cx="247601" cy="484557"/>
        </a:xfrm>
        <a:solidFill>
          <a:srgbClr val="EDBB73"/>
        </a:solidFill>
      </xdr:grpSpPr>
      <xdr:sp>
        <xdr:nvSpPr>
          <xdr:cNvPr id="6" name="Freeform 96"/>
          <xdr:cNvSpPr/>
        </xdr:nvSpPr>
        <xdr:spPr>
          <a:xfrm>
            <a:off x="2867025" y="7654204"/>
            <a:ext cx="247601" cy="402728"/>
          </a:xfrm>
          <a:custGeom>
            <a:avLst/>
            <a:gdLst/>
            <a:ahLst/>
            <a:cxnLst>
              <a:cxn ang="0">
                <a:pos x="55" y="1"/>
              </a:cxn>
              <a:cxn ang="0">
                <a:pos x="19" y="0"/>
              </a:cxn>
              <a:cxn ang="0">
                <a:pos x="0" y="16"/>
              </a:cxn>
              <a:cxn ang="0">
                <a:pos x="0" y="16"/>
              </a:cxn>
              <a:cxn ang="0">
                <a:pos x="0" y="18"/>
              </a:cxn>
              <a:cxn ang="0">
                <a:pos x="0" y="69"/>
              </a:cxn>
              <a:cxn ang="0">
                <a:pos x="6" y="75"/>
              </a:cxn>
              <a:cxn ang="0">
                <a:pos x="12" y="69"/>
              </a:cxn>
              <a:cxn ang="0">
                <a:pos x="12" y="25"/>
              </a:cxn>
              <a:cxn ang="0">
                <a:pos x="18" y="25"/>
              </a:cxn>
              <a:cxn ang="0">
                <a:pos x="18" y="68"/>
              </a:cxn>
              <a:cxn ang="0">
                <a:pos x="18" y="69"/>
              </a:cxn>
              <a:cxn ang="0">
                <a:pos x="18" y="145"/>
              </a:cxn>
              <a:cxn ang="0">
                <a:pos x="26" y="153"/>
              </a:cxn>
              <a:cxn ang="0">
                <a:pos x="34" y="145"/>
              </a:cxn>
              <a:cxn ang="0">
                <a:pos x="34" y="78"/>
              </a:cxn>
              <a:cxn ang="0">
                <a:pos x="39" y="78"/>
              </a:cxn>
              <a:cxn ang="0">
                <a:pos x="39" y="145"/>
              </a:cxn>
              <a:cxn ang="0">
                <a:pos x="47" y="153"/>
              </a:cxn>
              <a:cxn ang="0">
                <a:pos x="55" y="145"/>
              </a:cxn>
              <a:cxn ang="0">
                <a:pos x="55" y="68"/>
              </a:cxn>
              <a:cxn ang="0">
                <a:pos x="55" y="67"/>
              </a:cxn>
              <a:cxn ang="0">
                <a:pos x="55" y="25"/>
              </a:cxn>
              <a:cxn ang="0">
                <a:pos x="60" y="25"/>
              </a:cxn>
              <a:cxn ang="0">
                <a:pos x="60" y="69"/>
              </a:cxn>
              <a:cxn ang="0">
                <a:pos x="66" y="75"/>
              </a:cxn>
              <a:cxn ang="0">
                <a:pos x="73" y="69"/>
              </a:cxn>
              <a:cxn ang="0">
                <a:pos x="73" y="18"/>
              </a:cxn>
              <a:cxn ang="0">
                <a:pos x="73" y="16"/>
              </a:cxn>
              <a:cxn ang="0">
                <a:pos x="73" y="15"/>
              </a:cxn>
              <a:cxn ang="0">
                <a:pos x="55" y="1"/>
              </a:cxn>
            </a:cxnLst>
            <a:rect l="0" t="0" r="r" b="b"/>
            <a:pathLst>
              <a:path w="73" h="153">
                <a:moveTo>
                  <a:pt x="55" y="1"/>
                </a:moveTo>
                <a:cubicBezTo>
                  <a:pt x="19" y="0"/>
                  <a:pt x="19" y="0"/>
                  <a:pt x="19" y="0"/>
                </a:cubicBezTo>
                <a:cubicBezTo>
                  <a:pt x="5" y="1"/>
                  <a:pt x="0" y="12"/>
                  <a:pt x="0" y="16"/>
                </a:cubicBezTo>
                <a:cubicBezTo>
                  <a:pt x="0" y="16"/>
                  <a:pt x="0" y="16"/>
                  <a:pt x="0" y="16"/>
                </a:cubicBezTo>
                <a:cubicBezTo>
                  <a:pt x="0" y="18"/>
                  <a:pt x="0" y="18"/>
                  <a:pt x="0" y="18"/>
                </a:cubicBezTo>
                <a:cubicBezTo>
                  <a:pt x="0" y="69"/>
                  <a:pt x="0" y="69"/>
                  <a:pt x="0" y="69"/>
                </a:cubicBezTo>
                <a:cubicBezTo>
                  <a:pt x="0" y="73"/>
                  <a:pt x="3" y="75"/>
                  <a:pt x="6" y="75"/>
                </a:cubicBezTo>
                <a:cubicBezTo>
                  <a:pt x="10" y="75"/>
                  <a:pt x="12" y="73"/>
                  <a:pt x="12" y="69"/>
                </a:cubicBezTo>
                <a:cubicBezTo>
                  <a:pt x="12" y="25"/>
                  <a:pt x="12" y="25"/>
                  <a:pt x="12" y="25"/>
                </a:cubicBezTo>
                <a:cubicBezTo>
                  <a:pt x="18" y="25"/>
                  <a:pt x="18" y="25"/>
                  <a:pt x="18" y="25"/>
                </a:cubicBezTo>
                <a:cubicBezTo>
                  <a:pt x="18" y="68"/>
                  <a:pt x="18" y="68"/>
                  <a:pt x="18" y="68"/>
                </a:cubicBezTo>
                <a:cubicBezTo>
                  <a:pt x="18" y="68"/>
                  <a:pt x="18" y="69"/>
                  <a:pt x="18" y="69"/>
                </a:cubicBezTo>
                <a:cubicBezTo>
                  <a:pt x="18" y="145"/>
                  <a:pt x="18" y="145"/>
                  <a:pt x="18" y="145"/>
                </a:cubicBezTo>
                <a:cubicBezTo>
                  <a:pt x="18" y="150"/>
                  <a:pt x="21" y="153"/>
                  <a:pt x="26" y="153"/>
                </a:cubicBezTo>
                <a:cubicBezTo>
                  <a:pt x="31" y="153"/>
                  <a:pt x="34" y="150"/>
                  <a:pt x="34" y="145"/>
                </a:cubicBezTo>
                <a:cubicBezTo>
                  <a:pt x="34" y="78"/>
                  <a:pt x="34" y="78"/>
                  <a:pt x="34" y="78"/>
                </a:cubicBezTo>
                <a:cubicBezTo>
                  <a:pt x="39" y="78"/>
                  <a:pt x="39" y="78"/>
                  <a:pt x="39" y="78"/>
                </a:cubicBezTo>
                <a:cubicBezTo>
                  <a:pt x="39" y="145"/>
                  <a:pt x="39" y="145"/>
                  <a:pt x="39" y="145"/>
                </a:cubicBezTo>
                <a:cubicBezTo>
                  <a:pt x="39" y="150"/>
                  <a:pt x="42" y="153"/>
                  <a:pt x="47" y="153"/>
                </a:cubicBezTo>
                <a:cubicBezTo>
                  <a:pt x="52" y="153"/>
                  <a:pt x="55" y="150"/>
                  <a:pt x="55" y="145"/>
                </a:cubicBezTo>
                <a:cubicBezTo>
                  <a:pt x="55" y="68"/>
                  <a:pt x="55" y="68"/>
                  <a:pt x="55" y="68"/>
                </a:cubicBezTo>
                <a:cubicBezTo>
                  <a:pt x="55" y="67"/>
                  <a:pt x="55" y="67"/>
                  <a:pt x="55" y="67"/>
                </a:cubicBezTo>
                <a:cubicBezTo>
                  <a:pt x="55" y="25"/>
                  <a:pt x="55" y="25"/>
                  <a:pt x="55" y="25"/>
                </a:cubicBezTo>
                <a:cubicBezTo>
                  <a:pt x="60" y="25"/>
                  <a:pt x="60" y="25"/>
                  <a:pt x="60" y="25"/>
                </a:cubicBezTo>
                <a:cubicBezTo>
                  <a:pt x="60" y="69"/>
                  <a:pt x="60" y="69"/>
                  <a:pt x="60" y="69"/>
                </a:cubicBezTo>
                <a:cubicBezTo>
                  <a:pt x="60" y="73"/>
                  <a:pt x="63" y="75"/>
                  <a:pt x="66" y="75"/>
                </a:cubicBezTo>
                <a:cubicBezTo>
                  <a:pt x="70" y="75"/>
                  <a:pt x="73" y="73"/>
                  <a:pt x="73" y="69"/>
                </a:cubicBezTo>
                <a:cubicBezTo>
                  <a:pt x="73" y="18"/>
                  <a:pt x="73" y="18"/>
                  <a:pt x="73" y="18"/>
                </a:cubicBezTo>
                <a:cubicBezTo>
                  <a:pt x="73" y="16"/>
                  <a:pt x="73" y="16"/>
                  <a:pt x="73" y="16"/>
                </a:cubicBezTo>
                <a:cubicBezTo>
                  <a:pt x="73" y="15"/>
                  <a:pt x="73" y="15"/>
                  <a:pt x="73" y="15"/>
                </a:cubicBezTo>
                <a:cubicBezTo>
                  <a:pt x="73" y="10"/>
                  <a:pt x="67" y="1"/>
                  <a:pt x="55" y="1"/>
                </a:cubicBezTo>
                <a:close/>
              </a:path>
            </a:pathLst>
          </a:custGeom>
          <a:grpFill/>
          <a:ln w="9525">
            <a:noFill/>
            <a:round/>
          </a:ln>
        </xdr:spPr>
        <xdr:txBody>
          <a:bodyPr vert="horz" wrap="square" lIns="91440" tIns="45720" rIns="91440" bIns="45720" numCol="1" anchor="t" anchorCtr="0" compatLnSpc="1"/>
          <a:lstStyle>
            <a:defPPr>
              <a:defRPr lang="en-US"/>
            </a:defPPr>
            <a:lvl1pPr marL="0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515620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031875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547495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063115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579370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094990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610610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126230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>
              <a:solidFill>
                <a:schemeClr val="bg1"/>
              </a:solidFill>
            </a:endParaRPr>
          </a:p>
        </xdr:txBody>
      </xdr:sp>
      <xdr:sp>
        <xdr:nvSpPr>
          <xdr:cNvPr id="7" name="Oval 97"/>
          <xdr:cNvSpPr>
            <a:spLocks noChangeArrowheads="1"/>
          </xdr:cNvSpPr>
        </xdr:nvSpPr>
        <xdr:spPr>
          <a:xfrm>
            <a:off x="2952090" y="7572375"/>
            <a:ext cx="98622" cy="77016"/>
          </a:xfrm>
          <a:prstGeom prst="ellipse">
            <a:avLst/>
          </a:prstGeom>
          <a:grpFill/>
          <a:ln w="9525">
            <a:noFill/>
            <a:round/>
          </a:ln>
        </xdr:spPr>
        <xdr:txBody>
          <a:bodyPr vert="horz" wrap="square" lIns="91440" tIns="45720" rIns="91440" bIns="45720" numCol="1" anchor="t" anchorCtr="0" compatLnSpc="1"/>
          <a:lstStyle>
            <a:defPPr>
              <a:defRPr lang="en-US"/>
            </a:defPPr>
            <a:lvl1pPr marL="0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515620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031875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547495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063115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579370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094990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610610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126230" algn="l" defTabSz="1031875" rtl="0" eaLnBrk="1" latinLnBrk="0" hangingPunct="1">
              <a:defRPr sz="20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2</xdr:col>
      <xdr:colOff>425263</xdr:colOff>
      <xdr:row>6</xdr:row>
      <xdr:rowOff>142875</xdr:rowOff>
    </xdr:from>
    <xdr:to>
      <xdr:col>3</xdr:col>
      <xdr:colOff>644339</xdr:colOff>
      <xdr:row>13</xdr:row>
      <xdr:rowOff>76200</xdr:rowOff>
    </xdr:to>
    <xdr:grpSp>
      <xdr:nvGrpSpPr>
        <xdr:cNvPr id="8" name="組合 7"/>
        <xdr:cNvGrpSpPr/>
      </xdr:nvGrpSpPr>
      <xdr:grpSpPr>
        <a:xfrm>
          <a:off x="1659255" y="1194435"/>
          <a:ext cx="809625" cy="1160145"/>
          <a:chOff x="13430250" y="3562350"/>
          <a:chExt cx="2324101" cy="2031481"/>
        </a:xfrm>
        <a:solidFill>
          <a:srgbClr val="EDBB73"/>
        </a:solidFill>
      </xdr:grpSpPr>
      <xdr:sp>
        <xdr:nvSpPr>
          <xdr:cNvPr id="9" name="Freeform 5"/>
          <xdr:cNvSpPr/>
        </xdr:nvSpPr>
        <xdr:spPr>
          <a:xfrm>
            <a:off x="13430250" y="3562350"/>
            <a:ext cx="1162051" cy="2031481"/>
          </a:xfrm>
          <a:custGeom>
            <a:avLst/>
            <a:gdLst/>
            <a:ahLst/>
            <a:cxnLst>
              <a:cxn ang="0">
                <a:pos x="642" y="9"/>
              </a:cxn>
              <a:cxn ang="0">
                <a:pos x="642" y="1427"/>
              </a:cxn>
              <a:cxn ang="0">
                <a:pos x="0" y="1427"/>
              </a:cxn>
              <a:cxn ang="0">
                <a:pos x="138" y="1235"/>
              </a:cxn>
              <a:cxn ang="0">
                <a:pos x="269" y="873"/>
              </a:cxn>
              <a:cxn ang="0">
                <a:pos x="640" y="9"/>
              </a:cxn>
              <a:cxn ang="0">
                <a:pos x="642" y="9"/>
              </a:cxn>
            </a:cxnLst>
            <a:rect l="0" t="0" r="r" b="b"/>
            <a:pathLst>
              <a:path w="642" h="1427">
                <a:moveTo>
                  <a:pt x="642" y="9"/>
                </a:moveTo>
                <a:cubicBezTo>
                  <a:pt x="642" y="1427"/>
                  <a:pt x="642" y="1427"/>
                  <a:pt x="642" y="1427"/>
                </a:cubicBezTo>
                <a:cubicBezTo>
                  <a:pt x="0" y="1427"/>
                  <a:pt x="0" y="1427"/>
                  <a:pt x="0" y="1427"/>
                </a:cubicBezTo>
                <a:cubicBezTo>
                  <a:pt x="53" y="1370"/>
                  <a:pt x="99" y="1306"/>
                  <a:pt x="138" y="1235"/>
                </a:cubicBezTo>
                <a:cubicBezTo>
                  <a:pt x="196" y="1130"/>
                  <a:pt x="240" y="1009"/>
                  <a:pt x="269" y="873"/>
                </a:cubicBezTo>
                <a:cubicBezTo>
                  <a:pt x="395" y="288"/>
                  <a:pt x="519" y="0"/>
                  <a:pt x="640" y="9"/>
                </a:cubicBezTo>
                <a:cubicBezTo>
                  <a:pt x="641" y="9"/>
                  <a:pt x="642" y="9"/>
                  <a:pt x="642" y="9"/>
                </a:cubicBezTo>
                <a:close/>
              </a:path>
            </a:pathLst>
          </a:custGeom>
          <a:grpFill/>
          <a:ln w="9525">
            <a:noFill/>
            <a:round/>
          </a:ln>
        </xdr:spPr>
        <xdr:txBody>
          <a:bodyPr vert="horz" wrap="square" lIns="121920" tIns="60960" rIns="121920" bIns="6096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 sz="2400"/>
          </a:p>
        </xdr:txBody>
      </xdr:sp>
      <xdr:sp>
        <xdr:nvSpPr>
          <xdr:cNvPr id="10" name="Freeform 6"/>
          <xdr:cNvSpPr/>
        </xdr:nvSpPr>
        <xdr:spPr>
          <a:xfrm>
            <a:off x="14592300" y="3570669"/>
            <a:ext cx="1162051" cy="2023162"/>
          </a:xfrm>
          <a:custGeom>
            <a:avLst/>
            <a:gdLst/>
            <a:ahLst/>
            <a:cxnLst>
              <a:cxn ang="0">
                <a:pos x="0" y="1422"/>
              </a:cxn>
              <a:cxn ang="0">
                <a:pos x="0" y="4"/>
              </a:cxn>
              <a:cxn ang="0">
                <a:pos x="219" y="297"/>
              </a:cxn>
              <a:cxn ang="0">
                <a:pos x="223" y="309"/>
              </a:cxn>
              <a:cxn ang="0">
                <a:pos x="374" y="868"/>
              </a:cxn>
              <a:cxn ang="0">
                <a:pos x="505" y="1230"/>
              </a:cxn>
              <a:cxn ang="0">
                <a:pos x="642" y="1422"/>
              </a:cxn>
              <a:cxn ang="0">
                <a:pos x="0" y="1422"/>
              </a:cxn>
            </a:cxnLst>
            <a:rect l="0" t="0" r="r" b="b"/>
            <a:pathLst>
              <a:path w="642" h="1422">
                <a:moveTo>
                  <a:pt x="0" y="1422"/>
                </a:moveTo>
                <a:cubicBezTo>
                  <a:pt x="0" y="4"/>
                  <a:pt x="0" y="4"/>
                  <a:pt x="0" y="4"/>
                </a:cubicBezTo>
                <a:cubicBezTo>
                  <a:pt x="73" y="0"/>
                  <a:pt x="146" y="98"/>
                  <a:pt x="219" y="297"/>
                </a:cubicBezTo>
                <a:cubicBezTo>
                  <a:pt x="221" y="301"/>
                  <a:pt x="222" y="305"/>
                  <a:pt x="223" y="309"/>
                </a:cubicBezTo>
                <a:cubicBezTo>
                  <a:pt x="273" y="448"/>
                  <a:pt x="324" y="635"/>
                  <a:pt x="374" y="868"/>
                </a:cubicBezTo>
                <a:cubicBezTo>
                  <a:pt x="403" y="1004"/>
                  <a:pt x="447" y="1125"/>
                  <a:pt x="505" y="1230"/>
                </a:cubicBezTo>
                <a:cubicBezTo>
                  <a:pt x="544" y="1301"/>
                  <a:pt x="590" y="1365"/>
                  <a:pt x="642" y="1422"/>
                </a:cubicBezTo>
                <a:lnTo>
                  <a:pt x="0" y="1422"/>
                </a:lnTo>
                <a:close/>
              </a:path>
            </a:pathLst>
          </a:custGeom>
          <a:grpFill/>
          <a:ln w="9525">
            <a:noFill/>
            <a:round/>
          </a:ln>
        </xdr:spPr>
        <xdr:txBody>
          <a:bodyPr vert="horz" wrap="square" lIns="121920" tIns="60960" rIns="121920" bIns="6096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 sz="2400"/>
          </a:p>
        </xdr:txBody>
      </xdr:sp>
    </xdr:grpSp>
    <xdr:clientData/>
  </xdr:twoCellAnchor>
  <xdr:twoCellAnchor>
    <xdr:from>
      <xdr:col>0</xdr:col>
      <xdr:colOff>0</xdr:colOff>
      <xdr:row>0</xdr:row>
      <xdr:rowOff>67234</xdr:rowOff>
    </xdr:from>
    <xdr:to>
      <xdr:col>1</xdr:col>
      <xdr:colOff>219075</xdr:colOff>
      <xdr:row>7</xdr:row>
      <xdr:rowOff>559</xdr:rowOff>
    </xdr:to>
    <xdr:grpSp>
      <xdr:nvGrpSpPr>
        <xdr:cNvPr id="11" name="組合 10"/>
        <xdr:cNvGrpSpPr/>
      </xdr:nvGrpSpPr>
      <xdr:grpSpPr>
        <a:xfrm>
          <a:off x="0" y="66675"/>
          <a:ext cx="836295" cy="1160145"/>
          <a:chOff x="13430250" y="3562350"/>
          <a:chExt cx="2324101" cy="2031481"/>
        </a:xfrm>
        <a:solidFill>
          <a:srgbClr val="30A8B4"/>
        </a:solidFill>
      </xdr:grpSpPr>
      <xdr:sp>
        <xdr:nvSpPr>
          <xdr:cNvPr id="12" name="Freeform 5"/>
          <xdr:cNvSpPr/>
        </xdr:nvSpPr>
        <xdr:spPr>
          <a:xfrm>
            <a:off x="13430250" y="3562350"/>
            <a:ext cx="1162051" cy="2031481"/>
          </a:xfrm>
          <a:custGeom>
            <a:avLst/>
            <a:gdLst/>
            <a:ahLst/>
            <a:cxnLst>
              <a:cxn ang="0">
                <a:pos x="642" y="9"/>
              </a:cxn>
              <a:cxn ang="0">
                <a:pos x="642" y="1427"/>
              </a:cxn>
              <a:cxn ang="0">
                <a:pos x="0" y="1427"/>
              </a:cxn>
              <a:cxn ang="0">
                <a:pos x="138" y="1235"/>
              </a:cxn>
              <a:cxn ang="0">
                <a:pos x="269" y="873"/>
              </a:cxn>
              <a:cxn ang="0">
                <a:pos x="640" y="9"/>
              </a:cxn>
              <a:cxn ang="0">
                <a:pos x="642" y="9"/>
              </a:cxn>
            </a:cxnLst>
            <a:rect l="0" t="0" r="r" b="b"/>
            <a:pathLst>
              <a:path w="642" h="1427">
                <a:moveTo>
                  <a:pt x="642" y="9"/>
                </a:moveTo>
                <a:cubicBezTo>
                  <a:pt x="642" y="1427"/>
                  <a:pt x="642" y="1427"/>
                  <a:pt x="642" y="1427"/>
                </a:cubicBezTo>
                <a:cubicBezTo>
                  <a:pt x="0" y="1427"/>
                  <a:pt x="0" y="1427"/>
                  <a:pt x="0" y="1427"/>
                </a:cubicBezTo>
                <a:cubicBezTo>
                  <a:pt x="53" y="1370"/>
                  <a:pt x="99" y="1306"/>
                  <a:pt x="138" y="1235"/>
                </a:cubicBezTo>
                <a:cubicBezTo>
                  <a:pt x="196" y="1130"/>
                  <a:pt x="240" y="1009"/>
                  <a:pt x="269" y="873"/>
                </a:cubicBezTo>
                <a:cubicBezTo>
                  <a:pt x="395" y="288"/>
                  <a:pt x="519" y="0"/>
                  <a:pt x="640" y="9"/>
                </a:cubicBezTo>
                <a:cubicBezTo>
                  <a:pt x="641" y="9"/>
                  <a:pt x="642" y="9"/>
                  <a:pt x="642" y="9"/>
                </a:cubicBezTo>
                <a:close/>
              </a:path>
            </a:pathLst>
          </a:custGeom>
          <a:grpFill/>
          <a:ln w="9525">
            <a:noFill/>
            <a:round/>
          </a:ln>
        </xdr:spPr>
        <xdr:txBody>
          <a:bodyPr vert="horz" wrap="square" lIns="121920" tIns="60960" rIns="121920" bIns="6096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 sz="2400"/>
          </a:p>
        </xdr:txBody>
      </xdr:sp>
      <xdr:sp>
        <xdr:nvSpPr>
          <xdr:cNvPr id="13" name="Freeform 6"/>
          <xdr:cNvSpPr/>
        </xdr:nvSpPr>
        <xdr:spPr>
          <a:xfrm>
            <a:off x="14592300" y="3570669"/>
            <a:ext cx="1162051" cy="2023162"/>
          </a:xfrm>
          <a:custGeom>
            <a:avLst/>
            <a:gdLst/>
            <a:ahLst/>
            <a:cxnLst>
              <a:cxn ang="0">
                <a:pos x="0" y="1422"/>
              </a:cxn>
              <a:cxn ang="0">
                <a:pos x="0" y="4"/>
              </a:cxn>
              <a:cxn ang="0">
                <a:pos x="219" y="297"/>
              </a:cxn>
              <a:cxn ang="0">
                <a:pos x="223" y="309"/>
              </a:cxn>
              <a:cxn ang="0">
                <a:pos x="374" y="868"/>
              </a:cxn>
              <a:cxn ang="0">
                <a:pos x="505" y="1230"/>
              </a:cxn>
              <a:cxn ang="0">
                <a:pos x="642" y="1422"/>
              </a:cxn>
              <a:cxn ang="0">
                <a:pos x="0" y="1422"/>
              </a:cxn>
            </a:cxnLst>
            <a:rect l="0" t="0" r="r" b="b"/>
            <a:pathLst>
              <a:path w="642" h="1422">
                <a:moveTo>
                  <a:pt x="0" y="1422"/>
                </a:moveTo>
                <a:cubicBezTo>
                  <a:pt x="0" y="4"/>
                  <a:pt x="0" y="4"/>
                  <a:pt x="0" y="4"/>
                </a:cubicBezTo>
                <a:cubicBezTo>
                  <a:pt x="73" y="0"/>
                  <a:pt x="146" y="98"/>
                  <a:pt x="219" y="297"/>
                </a:cubicBezTo>
                <a:cubicBezTo>
                  <a:pt x="221" y="301"/>
                  <a:pt x="222" y="305"/>
                  <a:pt x="223" y="309"/>
                </a:cubicBezTo>
                <a:cubicBezTo>
                  <a:pt x="273" y="448"/>
                  <a:pt x="324" y="635"/>
                  <a:pt x="374" y="868"/>
                </a:cubicBezTo>
                <a:cubicBezTo>
                  <a:pt x="403" y="1004"/>
                  <a:pt x="447" y="1125"/>
                  <a:pt x="505" y="1230"/>
                </a:cubicBezTo>
                <a:cubicBezTo>
                  <a:pt x="544" y="1301"/>
                  <a:pt x="590" y="1365"/>
                  <a:pt x="642" y="1422"/>
                </a:cubicBezTo>
                <a:lnTo>
                  <a:pt x="0" y="1422"/>
                </a:lnTo>
                <a:close/>
              </a:path>
            </a:pathLst>
          </a:custGeom>
          <a:grpFill/>
          <a:ln w="9525">
            <a:noFill/>
            <a:round/>
          </a:ln>
        </xdr:spPr>
        <xdr:txBody>
          <a:bodyPr vert="horz" wrap="square" lIns="121920" tIns="60960" rIns="121920" bIns="6096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 sz="2400"/>
          </a:p>
        </xdr:txBody>
      </xdr:sp>
    </xdr:grpSp>
    <xdr:clientData/>
  </xdr:twoCellAnchor>
  <xdr:twoCellAnchor>
    <xdr:from>
      <xdr:col>1</xdr:col>
      <xdr:colOff>143435</xdr:colOff>
      <xdr:row>7</xdr:row>
      <xdr:rowOff>21850</xdr:rowOff>
    </xdr:from>
    <xdr:to>
      <xdr:col>2</xdr:col>
      <xdr:colOff>362510</xdr:colOff>
      <xdr:row>13</xdr:row>
      <xdr:rowOff>136150</xdr:rowOff>
    </xdr:to>
    <xdr:grpSp>
      <xdr:nvGrpSpPr>
        <xdr:cNvPr id="14" name="組合 13"/>
        <xdr:cNvGrpSpPr/>
      </xdr:nvGrpSpPr>
      <xdr:grpSpPr>
        <a:xfrm>
          <a:off x="760095" y="1248410"/>
          <a:ext cx="836295" cy="1165860"/>
          <a:chOff x="13430250" y="3562350"/>
          <a:chExt cx="2324101" cy="2031481"/>
        </a:xfrm>
        <a:solidFill>
          <a:srgbClr val="D68283"/>
        </a:solidFill>
      </xdr:grpSpPr>
      <xdr:sp>
        <xdr:nvSpPr>
          <xdr:cNvPr id="15" name="Freeform 5"/>
          <xdr:cNvSpPr/>
        </xdr:nvSpPr>
        <xdr:spPr>
          <a:xfrm>
            <a:off x="13430250" y="3562350"/>
            <a:ext cx="1162051" cy="2031481"/>
          </a:xfrm>
          <a:custGeom>
            <a:avLst/>
            <a:gdLst/>
            <a:ahLst/>
            <a:cxnLst>
              <a:cxn ang="0">
                <a:pos x="642" y="9"/>
              </a:cxn>
              <a:cxn ang="0">
                <a:pos x="642" y="1427"/>
              </a:cxn>
              <a:cxn ang="0">
                <a:pos x="0" y="1427"/>
              </a:cxn>
              <a:cxn ang="0">
                <a:pos x="138" y="1235"/>
              </a:cxn>
              <a:cxn ang="0">
                <a:pos x="269" y="873"/>
              </a:cxn>
              <a:cxn ang="0">
                <a:pos x="640" y="9"/>
              </a:cxn>
              <a:cxn ang="0">
                <a:pos x="642" y="9"/>
              </a:cxn>
            </a:cxnLst>
            <a:rect l="0" t="0" r="r" b="b"/>
            <a:pathLst>
              <a:path w="642" h="1427">
                <a:moveTo>
                  <a:pt x="642" y="9"/>
                </a:moveTo>
                <a:cubicBezTo>
                  <a:pt x="642" y="1427"/>
                  <a:pt x="642" y="1427"/>
                  <a:pt x="642" y="1427"/>
                </a:cubicBezTo>
                <a:cubicBezTo>
                  <a:pt x="0" y="1427"/>
                  <a:pt x="0" y="1427"/>
                  <a:pt x="0" y="1427"/>
                </a:cubicBezTo>
                <a:cubicBezTo>
                  <a:pt x="53" y="1370"/>
                  <a:pt x="99" y="1306"/>
                  <a:pt x="138" y="1235"/>
                </a:cubicBezTo>
                <a:cubicBezTo>
                  <a:pt x="196" y="1130"/>
                  <a:pt x="240" y="1009"/>
                  <a:pt x="269" y="873"/>
                </a:cubicBezTo>
                <a:cubicBezTo>
                  <a:pt x="395" y="288"/>
                  <a:pt x="519" y="0"/>
                  <a:pt x="640" y="9"/>
                </a:cubicBezTo>
                <a:cubicBezTo>
                  <a:pt x="641" y="9"/>
                  <a:pt x="642" y="9"/>
                  <a:pt x="642" y="9"/>
                </a:cubicBezTo>
                <a:close/>
              </a:path>
            </a:pathLst>
          </a:custGeom>
          <a:grpFill/>
          <a:ln w="9525">
            <a:noFill/>
            <a:round/>
          </a:ln>
        </xdr:spPr>
        <xdr:txBody>
          <a:bodyPr vert="horz" wrap="square" lIns="121920" tIns="60960" rIns="121920" bIns="6096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 sz="2400"/>
          </a:p>
        </xdr:txBody>
      </xdr:sp>
      <xdr:sp>
        <xdr:nvSpPr>
          <xdr:cNvPr id="16" name="Freeform 6"/>
          <xdr:cNvSpPr/>
        </xdr:nvSpPr>
        <xdr:spPr>
          <a:xfrm>
            <a:off x="14592300" y="3570669"/>
            <a:ext cx="1162051" cy="2023162"/>
          </a:xfrm>
          <a:custGeom>
            <a:avLst/>
            <a:gdLst/>
            <a:ahLst/>
            <a:cxnLst>
              <a:cxn ang="0">
                <a:pos x="0" y="1422"/>
              </a:cxn>
              <a:cxn ang="0">
                <a:pos x="0" y="4"/>
              </a:cxn>
              <a:cxn ang="0">
                <a:pos x="219" y="297"/>
              </a:cxn>
              <a:cxn ang="0">
                <a:pos x="223" y="309"/>
              </a:cxn>
              <a:cxn ang="0">
                <a:pos x="374" y="868"/>
              </a:cxn>
              <a:cxn ang="0">
                <a:pos x="505" y="1230"/>
              </a:cxn>
              <a:cxn ang="0">
                <a:pos x="642" y="1422"/>
              </a:cxn>
              <a:cxn ang="0">
                <a:pos x="0" y="1422"/>
              </a:cxn>
            </a:cxnLst>
            <a:rect l="0" t="0" r="r" b="b"/>
            <a:pathLst>
              <a:path w="642" h="1422">
                <a:moveTo>
                  <a:pt x="0" y="1422"/>
                </a:moveTo>
                <a:cubicBezTo>
                  <a:pt x="0" y="4"/>
                  <a:pt x="0" y="4"/>
                  <a:pt x="0" y="4"/>
                </a:cubicBezTo>
                <a:cubicBezTo>
                  <a:pt x="73" y="0"/>
                  <a:pt x="146" y="98"/>
                  <a:pt x="219" y="297"/>
                </a:cubicBezTo>
                <a:cubicBezTo>
                  <a:pt x="221" y="301"/>
                  <a:pt x="222" y="305"/>
                  <a:pt x="223" y="309"/>
                </a:cubicBezTo>
                <a:cubicBezTo>
                  <a:pt x="273" y="448"/>
                  <a:pt x="324" y="635"/>
                  <a:pt x="374" y="868"/>
                </a:cubicBezTo>
                <a:cubicBezTo>
                  <a:pt x="403" y="1004"/>
                  <a:pt x="447" y="1125"/>
                  <a:pt x="505" y="1230"/>
                </a:cubicBezTo>
                <a:cubicBezTo>
                  <a:pt x="544" y="1301"/>
                  <a:pt x="590" y="1365"/>
                  <a:pt x="642" y="1422"/>
                </a:cubicBezTo>
                <a:lnTo>
                  <a:pt x="0" y="1422"/>
                </a:lnTo>
                <a:close/>
              </a:path>
            </a:pathLst>
          </a:custGeom>
          <a:grpFill/>
          <a:ln w="9525">
            <a:noFill/>
            <a:round/>
          </a:ln>
        </xdr:spPr>
        <xdr:txBody>
          <a:bodyPr vert="horz" wrap="square" lIns="121920" tIns="60960" rIns="121920" bIns="6096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 sz="2400"/>
          </a:p>
        </xdr:txBody>
      </xdr:sp>
    </xdr:grpSp>
    <xdr:clientData/>
  </xdr:twoCellAnchor>
  <xdr:twoCellAnchor>
    <xdr:from>
      <xdr:col>2</xdr:col>
      <xdr:colOff>419100</xdr:colOff>
      <xdr:row>2</xdr:row>
      <xdr:rowOff>152400</xdr:rowOff>
    </xdr:from>
    <xdr:to>
      <xdr:col>3</xdr:col>
      <xdr:colOff>95250</xdr:colOff>
      <xdr:row>4</xdr:row>
      <xdr:rowOff>149039</xdr:rowOff>
    </xdr:to>
    <xdr:sp>
      <xdr:nvSpPr>
        <xdr:cNvPr id="17" name="五角星 11"/>
        <xdr:cNvSpPr/>
      </xdr:nvSpPr>
      <xdr:spPr>
        <a:xfrm>
          <a:off x="1653540" y="502920"/>
          <a:ext cx="293370" cy="346710"/>
        </a:xfrm>
        <a:prstGeom prst="star5">
          <a:avLst/>
        </a:prstGeom>
        <a:solidFill>
          <a:srgbClr val="30A8B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555;&#30424;\02Excel&#22521;&#35757;&#35838;&#20214;\05%20&#36842;&#39532;&#24037;&#19994;&#31995;&#21015;&#22521;&#35757;&#35838;\01%20&#29992;&#22270;&#34920;&#35828;&#35805;&#65306;&#19968;&#22270;&#32988;&#21315;&#35328;\&#31034;&#20363;03%20&#36130;&#21153;&#20998;&#26512;&#32463;&#20856;&#22270;&#34920;&#27169;&#2649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555;&#30424;\02Excel&#22521;&#35757;&#35838;&#20214;\&#32593;&#26131;&#20113;&#35838;&#22530;&#35838;&#20214;\&#35753;&#36130;&#21153;&#20998;&#26512;&#22270;&#34920;&#39640;&#22823;&#19978;\&#31034;&#20363;11%20Dashboard&#31034;&#2036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使用说明"/>
      <sheetName val="目录"/>
      <sheetName val="图表的选择"/>
      <sheetName val="图表的选择 (2)"/>
      <sheetName val="图表的选择 (3)"/>
      <sheetName val="带平均线的价格走势图"/>
      <sheetName val="带平均线的销售收入走势图"/>
      <sheetName val="带背景的价格趋势图"/>
      <sheetName val="多项目多年份对比"/>
      <sheetName val="多项目多年份对比分析－滑珠图"/>
      <sheetName val="多个项目最高最低库存对比"/>
      <sheetName val="多项目双年对比（带增幅和箭头分色）"/>
      <sheetName val="带合计数的多项目对比"/>
      <sheetName val="对预计数进行标示的多项目对比"/>
      <sheetName val="多年份双项目对比"/>
      <sheetName val="带时间线的多项目比较"/>
      <sheetName val="进销存变动对比图"/>
      <sheetName val="多项目多指标对比 (雷达图)"/>
      <sheetName val="组成结构（总分结构）分析图"/>
      <sheetName val="百分比堆积条形图"/>
      <sheetName val="双层饼图"/>
      <sheetName val="预算完成情况对比"/>
      <sheetName val="与时间进度对比"/>
      <sheetName val="完成进度"/>
      <sheetName val="带业绩等级的完成进度图（子弹图）"/>
      <sheetName val="价差量差分析"/>
      <sheetName val="EBIT影响因素分析"/>
      <sheetName val="影响因素变动"/>
      <sheetName val="本量利分析"/>
      <sheetName val="自制与外购方案的成本对比"/>
      <sheetName val="动态图"/>
      <sheetName val="动态图2"/>
      <sheetName val="数据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数据"/>
      <sheetName val="Sheet1"/>
      <sheetName val="简报（风格1）"/>
      <sheetName val="简报 (风格2)"/>
    </sheetNames>
    <sheetDataSet>
      <sheetData sheetId="0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hop286919752.taobao.com/category-1581611678.htm?spm=2013.1.0.0.77bc29f99nxh91&amp;search=y&amp;parentCatId=1581611677&amp;parentCatName=%B1%ED%B8%F1%C4%A3%B0%E5&amp;catName=%CA%FD%BE%DD%B7%D6%CE%F6%CD%BC%B1%ED" TargetMode="External"/><Relationship Id="rId2" Type="http://schemas.openxmlformats.org/officeDocument/2006/relationships/hyperlink" Target="https://shop286919752.taobao.com/category-1581611678.htm?spm=2013.1.0.0.e2bc2753At4i7j&amp;search=y&amp;parentCatId=1581611677&amp;parentCatName=%B1%ED%B8%F1%C4%A3%B0%E5&amp;catName=%CA%FD%BE%DD%B7%D6%CE%F6%CD%BC%B1%ED" TargetMode="External"/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shop286919752.taobao.com/category-1581611678.htm?spm=2013.1.0.0.77bc29f99nxh91&amp;search=y&amp;parentCatId=1581611677&amp;parentCatName=%B1%ED%B8%F1%C4%A3%B0%E5&amp;catName=%CA%FD%BE%DD%B7%D6%CE%F6%CD%BC%B1%ED" TargetMode="External"/><Relationship Id="rId1" Type="http://schemas.openxmlformats.org/officeDocument/2006/relationships/hyperlink" Target="https://shop286919752.taobao.com/category-1581611678.htm?spm=2013.1.0.0.e2bc2753At4i7j&amp;search=y&amp;parentCatId=1581611677&amp;parentCatName=%B1%ED%B8%F1%C4%A3%B0%E5&amp;catName=%CA%FD%BE%DD%B7%D6%CE%F6%CD%BC%B1%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AE70"/>
  <sheetViews>
    <sheetView showGridLines="0" zoomScale="85" zoomScaleNormal="85" topLeftCell="B1" workbookViewId="0">
      <pane ySplit="3" topLeftCell="A4" activePane="bottomLeft" state="frozen"/>
      <selection/>
      <selection pane="bottomLeft" activeCell="AI27" sqref="AI27"/>
    </sheetView>
  </sheetViews>
  <sheetFormatPr defaultColWidth="9" defaultRowHeight="18"/>
  <cols>
    <col min="1" max="1" width="2.62962962962963" style="42" customWidth="1"/>
    <col min="2" max="2" width="3.62962962962963" style="42" customWidth="1"/>
    <col min="3" max="8" width="9" style="42"/>
    <col min="9" max="9" width="1.62962962962963" style="42" customWidth="1"/>
    <col min="10" max="15" width="9" style="42"/>
    <col min="16" max="16" width="2.62962962962963" style="42" customWidth="1"/>
    <col min="17" max="22" width="9" style="42"/>
    <col min="23" max="23" width="1.62962962962963" style="42" customWidth="1"/>
    <col min="24" max="29" width="9" style="42"/>
    <col min="30" max="30" width="3.62962962962963" style="42" customWidth="1"/>
    <col min="31" max="31" width="2.62962962962963" style="42" customWidth="1"/>
    <col min="32" max="16384" width="9" style="43"/>
  </cols>
  <sheetData>
    <row r="1" spans="1:3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ht="18.75" customHeight="1" spans="1:31">
      <c r="A2" s="44"/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4"/>
    </row>
    <row r="3" ht="18.75" customHeight="1" spans="1:3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4"/>
    </row>
    <row r="4" spans="1:3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</row>
    <row r="5" spans="1:31">
      <c r="A5" s="44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4"/>
    </row>
    <row r="6" ht="31.8" spans="1:31">
      <c r="A6" s="44"/>
      <c r="B6" s="46"/>
      <c r="C6" s="50" t="s">
        <v>1</v>
      </c>
      <c r="D6" s="47"/>
      <c r="E6" s="47"/>
      <c r="F6" s="47"/>
      <c r="G6" s="47"/>
      <c r="H6" s="47"/>
      <c r="I6" s="46"/>
      <c r="J6" s="52" t="s">
        <v>2</v>
      </c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6"/>
      <c r="X6" s="47" t="s">
        <v>2</v>
      </c>
      <c r="Y6" s="47"/>
      <c r="Z6" s="47"/>
      <c r="AA6" s="47"/>
      <c r="AB6" s="47"/>
      <c r="AC6" s="47"/>
      <c r="AD6" s="46"/>
      <c r="AE6" s="44"/>
    </row>
    <row r="7" spans="1:31">
      <c r="A7" s="44"/>
      <c r="B7" s="46"/>
      <c r="C7" s="47"/>
      <c r="D7" s="47"/>
      <c r="E7" s="47"/>
      <c r="F7" s="47"/>
      <c r="G7" s="47"/>
      <c r="H7" s="47"/>
      <c r="I7" s="46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6"/>
      <c r="X7" s="47"/>
      <c r="Y7" s="47"/>
      <c r="Z7" s="47"/>
      <c r="AA7" s="47"/>
      <c r="AB7" s="47"/>
      <c r="AC7" s="47"/>
      <c r="AD7" s="46"/>
      <c r="AE7" s="44"/>
    </row>
    <row r="8" spans="1:31">
      <c r="A8" s="44"/>
      <c r="B8" s="46"/>
      <c r="C8" s="47"/>
      <c r="D8" s="47"/>
      <c r="E8" s="47"/>
      <c r="F8" s="47"/>
      <c r="G8" s="47"/>
      <c r="H8" s="47"/>
      <c r="I8" s="46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6"/>
      <c r="X8" s="47"/>
      <c r="Y8" s="47"/>
      <c r="Z8" s="47"/>
      <c r="AA8" s="47"/>
      <c r="AB8" s="47"/>
      <c r="AC8" s="47"/>
      <c r="AD8" s="46"/>
      <c r="AE8" s="44"/>
    </row>
    <row r="9" spans="1:31">
      <c r="A9" s="44"/>
      <c r="B9" s="46"/>
      <c r="C9" s="47"/>
      <c r="D9" s="47"/>
      <c r="E9" s="47"/>
      <c r="F9" s="47"/>
      <c r="G9" s="47"/>
      <c r="H9" s="47"/>
      <c r="I9" s="46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6"/>
      <c r="X9" s="47"/>
      <c r="Y9" s="47"/>
      <c r="Z9" s="47"/>
      <c r="AA9" s="47"/>
      <c r="AB9" s="47"/>
      <c r="AC9" s="47"/>
      <c r="AD9" s="46"/>
      <c r="AE9" s="44"/>
    </row>
    <row r="10" spans="1:31">
      <c r="A10" s="44"/>
      <c r="B10" s="46"/>
      <c r="C10" s="47"/>
      <c r="D10" s="47"/>
      <c r="E10" s="47"/>
      <c r="F10" s="47"/>
      <c r="G10" s="47"/>
      <c r="H10" s="47"/>
      <c r="I10" s="46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6"/>
      <c r="X10" s="47"/>
      <c r="Y10" s="47"/>
      <c r="Z10" s="47"/>
      <c r="AA10" s="47"/>
      <c r="AB10" s="47"/>
      <c r="AC10" s="47"/>
      <c r="AD10" s="46"/>
      <c r="AE10" s="44"/>
    </row>
    <row r="11" spans="1:31">
      <c r="A11" s="44"/>
      <c r="B11" s="46"/>
      <c r="C11" s="47"/>
      <c r="D11" s="47"/>
      <c r="E11" s="47"/>
      <c r="F11" s="47"/>
      <c r="G11" s="47"/>
      <c r="H11" s="47"/>
      <c r="I11" s="46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6"/>
      <c r="X11" s="47"/>
      <c r="Y11" s="47"/>
      <c r="Z11" s="47"/>
      <c r="AA11" s="47"/>
      <c r="AB11" s="47"/>
      <c r="AC11" s="47"/>
      <c r="AD11" s="46"/>
      <c r="AE11" s="44"/>
    </row>
    <row r="12" spans="1:31">
      <c r="A12" s="44"/>
      <c r="B12" s="46"/>
      <c r="C12" s="47"/>
      <c r="D12" s="47"/>
      <c r="E12" s="47"/>
      <c r="F12" s="47"/>
      <c r="G12" s="47"/>
      <c r="H12" s="47"/>
      <c r="I12" s="46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6"/>
      <c r="X12" s="47"/>
      <c r="Y12" s="47"/>
      <c r="Z12" s="47"/>
      <c r="AA12" s="47"/>
      <c r="AB12" s="47"/>
      <c r="AC12" s="47"/>
      <c r="AD12" s="46"/>
      <c r="AE12" s="44"/>
    </row>
    <row r="13" spans="1:31">
      <c r="A13" s="44"/>
      <c r="B13" s="46"/>
      <c r="C13" s="47"/>
      <c r="D13" s="47"/>
      <c r="E13" s="47"/>
      <c r="F13" s="47"/>
      <c r="G13" s="47"/>
      <c r="H13" s="47"/>
      <c r="I13" s="46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6"/>
      <c r="X13" s="47"/>
      <c r="Y13" s="47"/>
      <c r="Z13" s="47"/>
      <c r="AA13" s="47"/>
      <c r="AB13" s="47"/>
      <c r="AC13" s="47"/>
      <c r="AD13" s="46"/>
      <c r="AE13" s="44"/>
    </row>
    <row r="14" spans="1:31">
      <c r="A14" s="44"/>
      <c r="B14" s="46"/>
      <c r="C14" s="47"/>
      <c r="D14" s="47"/>
      <c r="E14" s="47"/>
      <c r="F14" s="47"/>
      <c r="G14" s="47"/>
      <c r="H14" s="47"/>
      <c r="I14" s="46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6"/>
      <c r="X14" s="47"/>
      <c r="Y14" s="47"/>
      <c r="Z14" s="47"/>
      <c r="AA14" s="47"/>
      <c r="AB14" s="47"/>
      <c r="AC14" s="47"/>
      <c r="AD14" s="46"/>
      <c r="AE14" s="44"/>
    </row>
    <row r="15" spans="1:31">
      <c r="A15" s="44"/>
      <c r="B15" s="46"/>
      <c r="C15" s="47"/>
      <c r="D15" s="47"/>
      <c r="E15" s="47"/>
      <c r="F15" s="47"/>
      <c r="G15" s="47"/>
      <c r="H15" s="47"/>
      <c r="I15" s="46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6"/>
      <c r="X15" s="47"/>
      <c r="Y15" s="47"/>
      <c r="Z15" s="47"/>
      <c r="AA15" s="47"/>
      <c r="AB15" s="47"/>
      <c r="AC15" s="47"/>
      <c r="AD15" s="46"/>
      <c r="AE15" s="44"/>
    </row>
    <row r="16" spans="1:31">
      <c r="A16" s="44"/>
      <c r="B16" s="46"/>
      <c r="C16" s="47"/>
      <c r="D16" s="47"/>
      <c r="E16" s="47"/>
      <c r="F16" s="47"/>
      <c r="G16" s="47"/>
      <c r="H16" s="47"/>
      <c r="I16" s="46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6"/>
      <c r="X16" s="47"/>
      <c r="Y16" s="47"/>
      <c r="Z16" s="47"/>
      <c r="AA16" s="47"/>
      <c r="AB16" s="47"/>
      <c r="AC16" s="47"/>
      <c r="AD16" s="46"/>
      <c r="AE16" s="44"/>
    </row>
    <row r="17" spans="1:31">
      <c r="A17" s="44"/>
      <c r="B17" s="46"/>
      <c r="C17" s="47"/>
      <c r="D17" s="47"/>
      <c r="E17" s="47"/>
      <c r="F17" s="47"/>
      <c r="G17" s="47"/>
      <c r="H17" s="47"/>
      <c r="I17" s="46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6"/>
      <c r="X17" s="47"/>
      <c r="Y17" s="47"/>
      <c r="Z17" s="47"/>
      <c r="AA17" s="47"/>
      <c r="AB17" s="47"/>
      <c r="AC17" s="47"/>
      <c r="AD17" s="46"/>
      <c r="AE17" s="44"/>
    </row>
    <row r="18" spans="1:31">
      <c r="A18" s="44"/>
      <c r="B18" s="46"/>
      <c r="C18" s="47"/>
      <c r="D18" s="47"/>
      <c r="E18" s="47"/>
      <c r="F18" s="47"/>
      <c r="G18" s="47"/>
      <c r="H18" s="47"/>
      <c r="I18" s="46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6"/>
      <c r="X18" s="47"/>
      <c r="Y18" s="47"/>
      <c r="Z18" s="47"/>
      <c r="AA18" s="47"/>
      <c r="AB18" s="47"/>
      <c r="AC18" s="47"/>
      <c r="AD18" s="46"/>
      <c r="AE18" s="44"/>
    </row>
    <row r="19" spans="1:31">
      <c r="A19" s="44"/>
      <c r="B19" s="46"/>
      <c r="C19" s="47"/>
      <c r="D19" s="47"/>
      <c r="E19" s="47"/>
      <c r="F19" s="47"/>
      <c r="G19" s="47"/>
      <c r="H19" s="47"/>
      <c r="I19" s="46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6"/>
      <c r="X19" s="47"/>
      <c r="Y19" s="47"/>
      <c r="Z19" s="47"/>
      <c r="AA19" s="47"/>
      <c r="AB19" s="47"/>
      <c r="AC19" s="47"/>
      <c r="AD19" s="46"/>
      <c r="AE19" s="44"/>
    </row>
    <row r="20" spans="1:31">
      <c r="A20" s="44"/>
      <c r="B20" s="46"/>
      <c r="C20" s="47"/>
      <c r="D20" s="47"/>
      <c r="E20" s="47"/>
      <c r="F20" s="47"/>
      <c r="G20" s="47"/>
      <c r="H20" s="47"/>
      <c r="I20" s="46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6"/>
      <c r="X20" s="47"/>
      <c r="Y20" s="47"/>
      <c r="Z20" s="47"/>
      <c r="AA20" s="47"/>
      <c r="AB20" s="47"/>
      <c r="AC20" s="47"/>
      <c r="AD20" s="46"/>
      <c r="AE20" s="44"/>
    </row>
    <row r="21" spans="1:31">
      <c r="A21" s="44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4"/>
    </row>
    <row r="22" ht="26.4" spans="1:31">
      <c r="A22" s="44"/>
      <c r="B22" s="46"/>
      <c r="C22" s="51" t="s">
        <v>3</v>
      </c>
      <c r="D22" s="47"/>
      <c r="E22" s="47"/>
      <c r="F22" s="47"/>
      <c r="G22" s="47"/>
      <c r="H22" s="47"/>
      <c r="I22" s="46"/>
      <c r="J22" s="51" t="s">
        <v>4</v>
      </c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6"/>
      <c r="X22" s="51" t="s">
        <v>5</v>
      </c>
      <c r="Y22" s="47"/>
      <c r="Z22" s="47"/>
      <c r="AA22" s="47"/>
      <c r="AB22" s="47"/>
      <c r="AC22" s="47"/>
      <c r="AD22" s="46"/>
      <c r="AE22" s="44"/>
    </row>
    <row r="23" spans="1:31">
      <c r="A23" s="44"/>
      <c r="B23" s="46"/>
      <c r="C23" s="47"/>
      <c r="D23" s="47"/>
      <c r="E23" s="47"/>
      <c r="F23" s="47"/>
      <c r="G23" s="47"/>
      <c r="H23" s="47"/>
      <c r="I23" s="46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6"/>
      <c r="X23" s="47"/>
      <c r="Y23" s="47"/>
      <c r="Z23" s="47"/>
      <c r="AA23" s="47"/>
      <c r="AB23" s="47"/>
      <c r="AC23" s="47"/>
      <c r="AD23" s="46"/>
      <c r="AE23" s="44"/>
    </row>
    <row r="24" spans="1:31">
      <c r="A24" s="44"/>
      <c r="B24" s="46"/>
      <c r="C24" s="47"/>
      <c r="D24" s="47"/>
      <c r="E24" s="47"/>
      <c r="F24" s="47"/>
      <c r="G24" s="47"/>
      <c r="H24" s="47"/>
      <c r="I24" s="46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6"/>
      <c r="X24" s="47"/>
      <c r="Y24" s="47"/>
      <c r="Z24" s="47"/>
      <c r="AA24" s="47"/>
      <c r="AB24" s="47"/>
      <c r="AC24" s="47"/>
      <c r="AD24" s="46"/>
      <c r="AE24" s="44"/>
    </row>
    <row r="25" spans="1:31">
      <c r="A25" s="44"/>
      <c r="B25" s="46"/>
      <c r="C25" s="47"/>
      <c r="D25" s="47"/>
      <c r="E25" s="47"/>
      <c r="F25" s="47"/>
      <c r="G25" s="47"/>
      <c r="H25" s="47"/>
      <c r="I25" s="46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6"/>
      <c r="X25" s="47"/>
      <c r="Y25" s="47"/>
      <c r="Z25" s="47"/>
      <c r="AA25" s="47"/>
      <c r="AB25" s="47"/>
      <c r="AC25" s="47"/>
      <c r="AD25" s="46"/>
      <c r="AE25" s="44"/>
    </row>
    <row r="26" spans="1:31">
      <c r="A26" s="44"/>
      <c r="B26" s="46"/>
      <c r="C26" s="47"/>
      <c r="D26" s="47"/>
      <c r="E26" s="47"/>
      <c r="F26" s="47"/>
      <c r="G26" s="47"/>
      <c r="H26" s="47"/>
      <c r="I26" s="46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6"/>
      <c r="X26" s="47"/>
      <c r="Y26" s="47"/>
      <c r="Z26" s="47"/>
      <c r="AA26" s="47"/>
      <c r="AB26" s="47"/>
      <c r="AC26" s="47"/>
      <c r="AD26" s="46"/>
      <c r="AE26" s="44"/>
    </row>
    <row r="27" spans="1:31">
      <c r="A27" s="44"/>
      <c r="B27" s="46"/>
      <c r="C27" s="47"/>
      <c r="D27" s="47"/>
      <c r="E27" s="47"/>
      <c r="F27" s="47"/>
      <c r="G27" s="47"/>
      <c r="H27" s="47"/>
      <c r="I27" s="46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6"/>
      <c r="X27" s="47"/>
      <c r="Y27" s="47"/>
      <c r="Z27" s="47"/>
      <c r="AA27" s="47"/>
      <c r="AB27" s="47"/>
      <c r="AC27" s="47"/>
      <c r="AD27" s="46"/>
      <c r="AE27" s="44"/>
    </row>
    <row r="28" spans="1:31">
      <c r="A28" s="44"/>
      <c r="B28" s="46"/>
      <c r="C28" s="47"/>
      <c r="D28" s="47"/>
      <c r="E28" s="47"/>
      <c r="F28" s="47"/>
      <c r="G28" s="47"/>
      <c r="H28" s="47"/>
      <c r="I28" s="46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6"/>
      <c r="X28" s="47"/>
      <c r="Y28" s="47"/>
      <c r="Z28" s="47"/>
      <c r="AA28" s="47"/>
      <c r="AB28" s="47"/>
      <c r="AC28" s="47"/>
      <c r="AD28" s="46"/>
      <c r="AE28" s="44"/>
    </row>
    <row r="29" spans="1:31">
      <c r="A29" s="44"/>
      <c r="B29" s="46"/>
      <c r="C29" s="47"/>
      <c r="D29" s="47"/>
      <c r="E29" s="47"/>
      <c r="F29" s="47"/>
      <c r="G29" s="47"/>
      <c r="H29" s="47"/>
      <c r="I29" s="46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6"/>
      <c r="X29" s="47"/>
      <c r="Y29" s="47"/>
      <c r="Z29" s="47"/>
      <c r="AA29" s="47"/>
      <c r="AB29" s="47"/>
      <c r="AC29" s="47"/>
      <c r="AD29" s="46"/>
      <c r="AE29" s="44"/>
    </row>
    <row r="30" spans="1:31">
      <c r="A30" s="44"/>
      <c r="B30" s="46"/>
      <c r="C30" s="47"/>
      <c r="D30" s="47"/>
      <c r="E30" s="47"/>
      <c r="F30" s="47"/>
      <c r="G30" s="47"/>
      <c r="H30" s="47"/>
      <c r="I30" s="46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6"/>
      <c r="X30" s="47"/>
      <c r="Y30" s="47"/>
      <c r="Z30" s="47"/>
      <c r="AA30" s="47"/>
      <c r="AB30" s="47"/>
      <c r="AC30" s="47"/>
      <c r="AD30" s="46"/>
      <c r="AE30" s="44"/>
    </row>
    <row r="31" spans="1:31">
      <c r="A31" s="44"/>
      <c r="B31" s="46"/>
      <c r="C31" s="47"/>
      <c r="D31" s="47"/>
      <c r="E31" s="47"/>
      <c r="F31" s="47"/>
      <c r="G31" s="47"/>
      <c r="H31" s="47"/>
      <c r="I31" s="46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6"/>
      <c r="X31" s="47"/>
      <c r="Y31" s="47"/>
      <c r="Z31" s="47"/>
      <c r="AA31" s="47"/>
      <c r="AB31" s="47"/>
      <c r="AC31" s="47"/>
      <c r="AD31" s="46"/>
      <c r="AE31" s="44"/>
    </row>
    <row r="32" spans="1:31">
      <c r="A32" s="44"/>
      <c r="B32" s="46"/>
      <c r="C32" s="47"/>
      <c r="D32" s="47"/>
      <c r="E32" s="47"/>
      <c r="F32" s="47"/>
      <c r="G32" s="47"/>
      <c r="H32" s="47"/>
      <c r="I32" s="46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6"/>
      <c r="X32" s="47"/>
      <c r="Y32" s="47"/>
      <c r="Z32" s="47"/>
      <c r="AA32" s="47"/>
      <c r="AB32" s="47"/>
      <c r="AC32" s="47"/>
      <c r="AD32" s="46"/>
      <c r="AE32" s="44"/>
    </row>
    <row r="33" spans="1:31">
      <c r="A33" s="44"/>
      <c r="B33" s="46"/>
      <c r="C33" s="47"/>
      <c r="D33" s="47"/>
      <c r="E33" s="47"/>
      <c r="F33" s="47"/>
      <c r="G33" s="47"/>
      <c r="H33" s="47"/>
      <c r="I33" s="46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6"/>
      <c r="X33" s="47"/>
      <c r="Y33" s="47"/>
      <c r="Z33" s="47"/>
      <c r="AA33" s="47"/>
      <c r="AB33" s="47"/>
      <c r="AC33" s="47"/>
      <c r="AD33" s="46"/>
      <c r="AE33" s="44"/>
    </row>
    <row r="34" spans="1:31">
      <c r="A34" s="44"/>
      <c r="B34" s="46"/>
      <c r="C34" s="47"/>
      <c r="D34" s="47"/>
      <c r="E34" s="47"/>
      <c r="F34" s="47"/>
      <c r="G34" s="47"/>
      <c r="H34" s="47"/>
      <c r="I34" s="46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6"/>
      <c r="X34" s="47"/>
      <c r="Y34" s="47"/>
      <c r="Z34" s="47"/>
      <c r="AA34" s="47"/>
      <c r="AB34" s="47"/>
      <c r="AC34" s="47"/>
      <c r="AD34" s="46"/>
      <c r="AE34" s="44"/>
    </row>
    <row r="35" spans="1:31">
      <c r="A35" s="44"/>
      <c r="B35" s="46"/>
      <c r="C35" s="47"/>
      <c r="D35" s="47"/>
      <c r="E35" s="47"/>
      <c r="F35" s="47"/>
      <c r="G35" s="47"/>
      <c r="H35" s="47"/>
      <c r="I35" s="46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6"/>
      <c r="X35" s="47"/>
      <c r="Y35" s="47"/>
      <c r="Z35" s="47"/>
      <c r="AA35" s="47"/>
      <c r="AB35" s="47"/>
      <c r="AC35" s="47"/>
      <c r="AD35" s="46"/>
      <c r="AE35" s="44"/>
    </row>
    <row r="36" spans="1:31">
      <c r="A36" s="44"/>
      <c r="B36" s="46"/>
      <c r="C36" s="47"/>
      <c r="D36" s="47"/>
      <c r="E36" s="47"/>
      <c r="F36" s="47"/>
      <c r="G36" s="47"/>
      <c r="H36" s="47"/>
      <c r="I36" s="46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6"/>
      <c r="X36" s="47"/>
      <c r="Y36" s="47"/>
      <c r="Z36" s="47"/>
      <c r="AA36" s="47"/>
      <c r="AB36" s="47"/>
      <c r="AC36" s="47"/>
      <c r="AD36" s="46"/>
      <c r="AE36" s="44"/>
    </row>
    <row r="37" spans="1:31">
      <c r="A37" s="44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4"/>
    </row>
    <row r="38" ht="26.4" spans="1:31">
      <c r="A38" s="44"/>
      <c r="B38" s="46"/>
      <c r="C38" s="51" t="s">
        <v>6</v>
      </c>
      <c r="D38" s="47"/>
      <c r="E38" s="47"/>
      <c r="F38" s="47"/>
      <c r="G38" s="47"/>
      <c r="H38" s="47"/>
      <c r="I38" s="46"/>
      <c r="J38" s="51" t="s">
        <v>7</v>
      </c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6"/>
      <c r="X38" s="51" t="s">
        <v>8</v>
      </c>
      <c r="Y38" s="47"/>
      <c r="Z38" s="47"/>
      <c r="AA38" s="47"/>
      <c r="AB38" s="47"/>
      <c r="AC38" s="47"/>
      <c r="AD38" s="46"/>
      <c r="AE38" s="44"/>
    </row>
    <row r="39" spans="1:31">
      <c r="A39" s="44"/>
      <c r="B39" s="46"/>
      <c r="C39" s="47"/>
      <c r="D39" s="47"/>
      <c r="E39" s="47"/>
      <c r="F39" s="47"/>
      <c r="G39" s="47"/>
      <c r="H39" s="47"/>
      <c r="I39" s="46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6"/>
      <c r="X39" s="47"/>
      <c r="Y39" s="47"/>
      <c r="Z39" s="47"/>
      <c r="AA39" s="47"/>
      <c r="AB39" s="47"/>
      <c r="AC39" s="47"/>
      <c r="AD39" s="46"/>
      <c r="AE39" s="44"/>
    </row>
    <row r="40" spans="1:31">
      <c r="A40" s="44"/>
      <c r="B40" s="46"/>
      <c r="C40" s="47"/>
      <c r="D40" s="47"/>
      <c r="E40" s="47"/>
      <c r="F40" s="47"/>
      <c r="G40" s="47"/>
      <c r="H40" s="47"/>
      <c r="I40" s="46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6"/>
      <c r="X40" s="47"/>
      <c r="Y40" s="47"/>
      <c r="Z40" s="47"/>
      <c r="AA40" s="47"/>
      <c r="AB40" s="47"/>
      <c r="AC40" s="47"/>
      <c r="AD40" s="46"/>
      <c r="AE40" s="44"/>
    </row>
    <row r="41" spans="1:31">
      <c r="A41" s="44"/>
      <c r="B41" s="46"/>
      <c r="C41" s="47"/>
      <c r="D41" s="47"/>
      <c r="E41" s="47"/>
      <c r="F41" s="47"/>
      <c r="G41" s="47"/>
      <c r="H41" s="47"/>
      <c r="I41" s="46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6"/>
      <c r="X41" s="47"/>
      <c r="Y41" s="47"/>
      <c r="Z41" s="47"/>
      <c r="AA41" s="47"/>
      <c r="AB41" s="47"/>
      <c r="AC41" s="47"/>
      <c r="AD41" s="46"/>
      <c r="AE41" s="44"/>
    </row>
    <row r="42" spans="1:31">
      <c r="A42" s="44"/>
      <c r="B42" s="46"/>
      <c r="C42" s="47"/>
      <c r="D42" s="47"/>
      <c r="E42" s="47"/>
      <c r="F42" s="47"/>
      <c r="G42" s="47"/>
      <c r="H42" s="47"/>
      <c r="I42" s="46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6"/>
      <c r="X42" s="47"/>
      <c r="Y42" s="47"/>
      <c r="Z42" s="47"/>
      <c r="AA42" s="47"/>
      <c r="AB42" s="47"/>
      <c r="AC42" s="47"/>
      <c r="AD42" s="46"/>
      <c r="AE42" s="44"/>
    </row>
    <row r="43" spans="1:31">
      <c r="A43" s="44"/>
      <c r="B43" s="46"/>
      <c r="C43" s="47"/>
      <c r="D43" s="47"/>
      <c r="E43" s="47"/>
      <c r="F43" s="47"/>
      <c r="G43" s="47"/>
      <c r="H43" s="47"/>
      <c r="I43" s="46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6"/>
      <c r="X43" s="47"/>
      <c r="Y43" s="47"/>
      <c r="Z43" s="47"/>
      <c r="AA43" s="47"/>
      <c r="AB43" s="47"/>
      <c r="AC43" s="47"/>
      <c r="AD43" s="46"/>
      <c r="AE43" s="44"/>
    </row>
    <row r="44" spans="1:31">
      <c r="A44" s="44"/>
      <c r="B44" s="46"/>
      <c r="C44" s="47"/>
      <c r="D44" s="47"/>
      <c r="E44" s="47"/>
      <c r="F44" s="47"/>
      <c r="G44" s="47"/>
      <c r="H44" s="47"/>
      <c r="I44" s="46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6"/>
      <c r="X44" s="47"/>
      <c r="Y44" s="47"/>
      <c r="Z44" s="47"/>
      <c r="AA44" s="47"/>
      <c r="AB44" s="47"/>
      <c r="AC44" s="47"/>
      <c r="AD44" s="46"/>
      <c r="AE44" s="44"/>
    </row>
    <row r="45" spans="1:31">
      <c r="A45" s="44"/>
      <c r="B45" s="46"/>
      <c r="C45" s="47"/>
      <c r="D45" s="47"/>
      <c r="E45" s="47"/>
      <c r="F45" s="47"/>
      <c r="G45" s="47"/>
      <c r="H45" s="47"/>
      <c r="I45" s="46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6"/>
      <c r="X45" s="47"/>
      <c r="Y45" s="47"/>
      <c r="Z45" s="47"/>
      <c r="AA45" s="47"/>
      <c r="AB45" s="47"/>
      <c r="AC45" s="47"/>
      <c r="AD45" s="46"/>
      <c r="AE45" s="44"/>
    </row>
    <row r="46" spans="1:31">
      <c r="A46" s="44"/>
      <c r="B46" s="46"/>
      <c r="C46" s="47"/>
      <c r="D46" s="47"/>
      <c r="E46" s="47"/>
      <c r="F46" s="47"/>
      <c r="G46" s="47"/>
      <c r="H46" s="47"/>
      <c r="I46" s="46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6"/>
      <c r="X46" s="47"/>
      <c r="Y46" s="47"/>
      <c r="Z46" s="47"/>
      <c r="AA46" s="47"/>
      <c r="AB46" s="47"/>
      <c r="AC46" s="47"/>
      <c r="AD46" s="46"/>
      <c r="AE46" s="44"/>
    </row>
    <row r="47" spans="1:31">
      <c r="A47" s="44"/>
      <c r="B47" s="46"/>
      <c r="C47" s="47"/>
      <c r="D47" s="47"/>
      <c r="E47" s="47"/>
      <c r="F47" s="47"/>
      <c r="G47" s="47"/>
      <c r="H47" s="47"/>
      <c r="I47" s="46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6"/>
      <c r="X47" s="47"/>
      <c r="Y47" s="47"/>
      <c r="Z47" s="47"/>
      <c r="AA47" s="47"/>
      <c r="AB47" s="47"/>
      <c r="AC47" s="47"/>
      <c r="AD47" s="46"/>
      <c r="AE47" s="44"/>
    </row>
    <row r="48" spans="1:31">
      <c r="A48" s="44"/>
      <c r="B48" s="46"/>
      <c r="C48" s="47"/>
      <c r="D48" s="47"/>
      <c r="E48" s="47"/>
      <c r="F48" s="47"/>
      <c r="G48" s="47"/>
      <c r="H48" s="47"/>
      <c r="I48" s="46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6"/>
      <c r="X48" s="47"/>
      <c r="Y48" s="47"/>
      <c r="Z48" s="47"/>
      <c r="AA48" s="47"/>
      <c r="AB48" s="47"/>
      <c r="AC48" s="47"/>
      <c r="AD48" s="46"/>
      <c r="AE48" s="44"/>
    </row>
    <row r="49" spans="1:31">
      <c r="A49" s="44"/>
      <c r="B49" s="46"/>
      <c r="C49" s="47"/>
      <c r="D49" s="47"/>
      <c r="E49" s="47"/>
      <c r="F49" s="47"/>
      <c r="G49" s="47"/>
      <c r="H49" s="47"/>
      <c r="I49" s="46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6"/>
      <c r="X49" s="47"/>
      <c r="Y49" s="47"/>
      <c r="Z49" s="47"/>
      <c r="AA49" s="47"/>
      <c r="AB49" s="47"/>
      <c r="AC49" s="47"/>
      <c r="AD49" s="46"/>
      <c r="AE49" s="44"/>
    </row>
    <row r="50" spans="1:31">
      <c r="A50" s="44"/>
      <c r="B50" s="46"/>
      <c r="C50" s="47"/>
      <c r="D50" s="47"/>
      <c r="E50" s="47"/>
      <c r="F50" s="47"/>
      <c r="G50" s="47"/>
      <c r="H50" s="47"/>
      <c r="I50" s="46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6"/>
      <c r="X50" s="47"/>
      <c r="Y50" s="47"/>
      <c r="Z50" s="47"/>
      <c r="AA50" s="47"/>
      <c r="AB50" s="47"/>
      <c r="AC50" s="47"/>
      <c r="AD50" s="46"/>
      <c r="AE50" s="44"/>
    </row>
    <row r="51" spans="1:31">
      <c r="A51" s="44"/>
      <c r="B51" s="46"/>
      <c r="C51" s="47"/>
      <c r="D51" s="47"/>
      <c r="E51" s="47"/>
      <c r="F51" s="47"/>
      <c r="G51" s="47"/>
      <c r="H51" s="47"/>
      <c r="I51" s="46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6"/>
      <c r="X51" s="47"/>
      <c r="Y51" s="47"/>
      <c r="Z51" s="47"/>
      <c r="AA51" s="47"/>
      <c r="AB51" s="47"/>
      <c r="AC51" s="47"/>
      <c r="AD51" s="46"/>
      <c r="AE51" s="44"/>
    </row>
    <row r="52" spans="1:31">
      <c r="A52" s="44"/>
      <c r="B52" s="46"/>
      <c r="C52" s="47"/>
      <c r="D52" s="47"/>
      <c r="E52" s="47"/>
      <c r="F52" s="47"/>
      <c r="G52" s="47"/>
      <c r="H52" s="47"/>
      <c r="I52" s="46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6"/>
      <c r="X52" s="47"/>
      <c r="Y52" s="47"/>
      <c r="Z52" s="47"/>
      <c r="AA52" s="47"/>
      <c r="AB52" s="47"/>
      <c r="AC52" s="47"/>
      <c r="AD52" s="46"/>
      <c r="AE52" s="44"/>
    </row>
    <row r="53" spans="1:31">
      <c r="A53" s="44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4"/>
    </row>
    <row r="54" customHeight="1" spans="1:31">
      <c r="A54" s="44"/>
      <c r="B54" s="46"/>
      <c r="C54" s="51" t="s">
        <v>9</v>
      </c>
      <c r="D54" s="47"/>
      <c r="E54" s="47"/>
      <c r="F54" s="47"/>
      <c r="G54" s="47"/>
      <c r="H54" s="47"/>
      <c r="I54" s="46"/>
      <c r="J54" s="51" t="s">
        <v>10</v>
      </c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6"/>
      <c r="X54" s="51" t="s">
        <v>11</v>
      </c>
      <c r="Y54" s="47"/>
      <c r="Z54" s="47"/>
      <c r="AA54" s="47"/>
      <c r="AB54" s="47"/>
      <c r="AC54" s="47"/>
      <c r="AD54" s="46"/>
      <c r="AE54" s="44"/>
    </row>
    <row r="55" customHeight="1" spans="1:31">
      <c r="A55" s="44"/>
      <c r="B55" s="46"/>
      <c r="C55" s="47"/>
      <c r="D55" s="47"/>
      <c r="E55" s="47"/>
      <c r="F55" s="47"/>
      <c r="G55" s="47"/>
      <c r="H55" s="47"/>
      <c r="I55" s="46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6"/>
      <c r="X55" s="47"/>
      <c r="Y55" s="47"/>
      <c r="Z55" s="47"/>
      <c r="AA55" s="47"/>
      <c r="AB55" s="47"/>
      <c r="AC55" s="47"/>
      <c r="AD55" s="46"/>
      <c r="AE55" s="44"/>
    </row>
    <row r="56" customHeight="1" spans="1:31">
      <c r="A56" s="44"/>
      <c r="B56" s="46"/>
      <c r="C56" s="47"/>
      <c r="D56" s="47"/>
      <c r="E56" s="47"/>
      <c r="F56" s="47"/>
      <c r="G56" s="47"/>
      <c r="H56" s="47"/>
      <c r="I56" s="46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6"/>
      <c r="X56" s="47"/>
      <c r="Y56" s="47"/>
      <c r="Z56" s="47"/>
      <c r="AA56" s="47"/>
      <c r="AB56" s="47"/>
      <c r="AC56" s="47"/>
      <c r="AD56" s="46"/>
      <c r="AE56" s="44"/>
    </row>
    <row r="57" customHeight="1" spans="1:31">
      <c r="A57" s="44"/>
      <c r="B57" s="46"/>
      <c r="C57" s="47"/>
      <c r="D57" s="47"/>
      <c r="E57" s="47"/>
      <c r="F57" s="47"/>
      <c r="G57" s="47"/>
      <c r="H57" s="47"/>
      <c r="I57" s="46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6"/>
      <c r="X57" s="47"/>
      <c r="Y57" s="47"/>
      <c r="Z57" s="47"/>
      <c r="AA57" s="47"/>
      <c r="AB57" s="47"/>
      <c r="AC57" s="47"/>
      <c r="AD57" s="46"/>
      <c r="AE57" s="44"/>
    </row>
    <row r="58" customHeight="1" spans="1:31">
      <c r="A58" s="44"/>
      <c r="B58" s="46"/>
      <c r="C58" s="47"/>
      <c r="D58" s="47"/>
      <c r="E58" s="47"/>
      <c r="F58" s="47"/>
      <c r="G58" s="47"/>
      <c r="H58" s="47"/>
      <c r="I58" s="46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6"/>
      <c r="X58" s="47"/>
      <c r="Y58" s="47"/>
      <c r="Z58" s="47"/>
      <c r="AA58" s="47"/>
      <c r="AB58" s="47"/>
      <c r="AC58" s="47"/>
      <c r="AD58" s="46"/>
      <c r="AE58" s="44"/>
    </row>
    <row r="59" customHeight="1" spans="1:31">
      <c r="A59" s="44"/>
      <c r="B59" s="46"/>
      <c r="C59" s="47"/>
      <c r="D59" s="47"/>
      <c r="E59" s="47"/>
      <c r="F59" s="47"/>
      <c r="G59" s="47"/>
      <c r="H59" s="47"/>
      <c r="I59" s="46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6"/>
      <c r="X59" s="47"/>
      <c r="Y59" s="47"/>
      <c r="Z59" s="47"/>
      <c r="AA59" s="47"/>
      <c r="AB59" s="47"/>
      <c r="AC59" s="47"/>
      <c r="AD59" s="46"/>
      <c r="AE59" s="44"/>
    </row>
    <row r="60" customHeight="1" spans="1:31">
      <c r="A60" s="44"/>
      <c r="B60" s="46"/>
      <c r="C60" s="47"/>
      <c r="D60" s="47"/>
      <c r="E60" s="47"/>
      <c r="F60" s="47"/>
      <c r="G60" s="47"/>
      <c r="H60" s="47"/>
      <c r="I60" s="46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6"/>
      <c r="X60" s="47"/>
      <c r="Y60" s="47"/>
      <c r="Z60" s="47"/>
      <c r="AA60" s="47"/>
      <c r="AB60" s="47"/>
      <c r="AC60" s="47"/>
      <c r="AD60" s="46"/>
      <c r="AE60" s="44"/>
    </row>
    <row r="61" customHeight="1" spans="1:31">
      <c r="A61" s="44"/>
      <c r="B61" s="46"/>
      <c r="C61" s="47"/>
      <c r="D61" s="47"/>
      <c r="E61" s="47"/>
      <c r="F61" s="47"/>
      <c r="G61" s="47"/>
      <c r="H61" s="47"/>
      <c r="I61" s="46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6"/>
      <c r="X61" s="47"/>
      <c r="Y61" s="47"/>
      <c r="Z61" s="47"/>
      <c r="AA61" s="47"/>
      <c r="AB61" s="47"/>
      <c r="AC61" s="47"/>
      <c r="AD61" s="46"/>
      <c r="AE61" s="44"/>
    </row>
    <row r="62" customHeight="1" spans="1:31">
      <c r="A62" s="44"/>
      <c r="B62" s="46"/>
      <c r="C62" s="47"/>
      <c r="D62" s="47"/>
      <c r="E62" s="47"/>
      <c r="F62" s="47"/>
      <c r="G62" s="47"/>
      <c r="H62" s="47"/>
      <c r="I62" s="46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6"/>
      <c r="X62" s="47"/>
      <c r="Y62" s="47"/>
      <c r="Z62" s="47"/>
      <c r="AA62" s="47"/>
      <c r="AB62" s="47"/>
      <c r="AC62" s="47"/>
      <c r="AD62" s="46"/>
      <c r="AE62" s="44"/>
    </row>
    <row r="63" customHeight="1" spans="1:31">
      <c r="A63" s="44"/>
      <c r="B63" s="46"/>
      <c r="C63" s="47"/>
      <c r="D63" s="47"/>
      <c r="E63" s="47"/>
      <c r="F63" s="47"/>
      <c r="G63" s="47"/>
      <c r="H63" s="47"/>
      <c r="I63" s="46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6"/>
      <c r="X63" s="47"/>
      <c r="Y63" s="47"/>
      <c r="Z63" s="47"/>
      <c r="AA63" s="47"/>
      <c r="AB63" s="47"/>
      <c r="AC63" s="47"/>
      <c r="AD63" s="46"/>
      <c r="AE63" s="44"/>
    </row>
    <row r="64" customHeight="1" spans="1:31">
      <c r="A64" s="44"/>
      <c r="B64" s="46"/>
      <c r="C64" s="47"/>
      <c r="D64" s="47"/>
      <c r="E64" s="47"/>
      <c r="F64" s="47"/>
      <c r="G64" s="47"/>
      <c r="H64" s="47"/>
      <c r="I64" s="46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6"/>
      <c r="X64" s="47"/>
      <c r="Y64" s="47"/>
      <c r="Z64" s="47"/>
      <c r="AA64" s="47"/>
      <c r="AB64" s="47"/>
      <c r="AC64" s="47"/>
      <c r="AD64" s="46"/>
      <c r="AE64" s="44"/>
    </row>
    <row r="65" customHeight="1" spans="1:31">
      <c r="A65" s="44"/>
      <c r="B65" s="46"/>
      <c r="C65" s="47"/>
      <c r="D65" s="47"/>
      <c r="E65" s="47"/>
      <c r="F65" s="47"/>
      <c r="G65" s="47"/>
      <c r="H65" s="47"/>
      <c r="I65" s="46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6"/>
      <c r="X65" s="47"/>
      <c r="Y65" s="47"/>
      <c r="Z65" s="47"/>
      <c r="AA65" s="47"/>
      <c r="AB65" s="47"/>
      <c r="AC65" s="47"/>
      <c r="AD65" s="46"/>
      <c r="AE65" s="44"/>
    </row>
    <row r="66" customHeight="1" spans="1:31">
      <c r="A66" s="44"/>
      <c r="B66" s="46"/>
      <c r="C66" s="47"/>
      <c r="D66" s="47"/>
      <c r="E66" s="47"/>
      <c r="F66" s="47"/>
      <c r="G66" s="47"/>
      <c r="H66" s="47"/>
      <c r="I66" s="46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6"/>
      <c r="X66" s="47"/>
      <c r="Y66" s="47"/>
      <c r="Z66" s="47"/>
      <c r="AA66" s="47"/>
      <c r="AB66" s="47"/>
      <c r="AC66" s="47"/>
      <c r="AD66" s="46"/>
      <c r="AE66" s="44"/>
    </row>
    <row r="67" customHeight="1" spans="1:31">
      <c r="A67" s="44"/>
      <c r="B67" s="46"/>
      <c r="C67" s="47"/>
      <c r="D67" s="47"/>
      <c r="E67" s="47"/>
      <c r="F67" s="47"/>
      <c r="G67" s="47"/>
      <c r="H67" s="47"/>
      <c r="I67" s="46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6"/>
      <c r="X67" s="47"/>
      <c r="Y67" s="47"/>
      <c r="Z67" s="47"/>
      <c r="AA67" s="47"/>
      <c r="AB67" s="47"/>
      <c r="AC67" s="47"/>
      <c r="AD67" s="46"/>
      <c r="AE67" s="44"/>
    </row>
    <row r="68" customHeight="1" spans="1:31">
      <c r="A68" s="44"/>
      <c r="B68" s="46"/>
      <c r="C68" s="47"/>
      <c r="D68" s="47"/>
      <c r="E68" s="47"/>
      <c r="F68" s="47"/>
      <c r="G68" s="47"/>
      <c r="H68" s="47"/>
      <c r="I68" s="46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6"/>
      <c r="X68" s="47"/>
      <c r="Y68" s="47"/>
      <c r="Z68" s="47"/>
      <c r="AA68" s="47"/>
      <c r="AB68" s="47"/>
      <c r="AC68" s="47"/>
      <c r="AD68" s="46"/>
      <c r="AE68" s="44"/>
    </row>
    <row r="69" spans="1:31">
      <c r="A69" s="44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4"/>
    </row>
    <row r="70" spans="1:3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</row>
  </sheetData>
  <mergeCells count="1">
    <mergeCell ref="B2:AD3"/>
  </mergeCells>
  <pageMargins left="0.7" right="0.7" top="0.75" bottom="0.75" header="0.3" footer="0.3"/>
  <pageSetup paperSize="9" scale="36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4"/>
  <sheetViews>
    <sheetView showGridLines="0" workbookViewId="0">
      <selection activeCell="K23" sqref="K23"/>
    </sheetView>
  </sheetViews>
  <sheetFormatPr defaultColWidth="9" defaultRowHeight="13.8" outlineLevelRow="3"/>
  <sheetData>
    <row r="1" spans="1:9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>
      <c r="A2" s="48"/>
      <c r="B2" s="48"/>
      <c r="C2" s="48"/>
      <c r="D2" s="48"/>
      <c r="E2" s="48"/>
      <c r="F2" s="48"/>
      <c r="G2" s="48"/>
      <c r="H2" s="48"/>
      <c r="I2" s="48"/>
    </row>
    <row r="3" spans="1:9">
      <c r="A3" s="48"/>
      <c r="B3" s="48"/>
      <c r="C3" s="48"/>
      <c r="D3" s="48"/>
      <c r="E3" s="48"/>
      <c r="F3" s="48"/>
      <c r="G3" s="48"/>
      <c r="H3" s="48"/>
      <c r="I3" s="48"/>
    </row>
    <row r="4" ht="17.4" spans="1:9">
      <c r="A4" s="49" t="s">
        <v>12</v>
      </c>
      <c r="B4" s="49"/>
      <c r="C4" s="49"/>
      <c r="D4" s="49"/>
      <c r="E4" s="49"/>
      <c r="F4" s="49"/>
      <c r="G4" s="49"/>
      <c r="H4" s="49"/>
      <c r="I4" s="49"/>
    </row>
  </sheetData>
  <mergeCells count="2">
    <mergeCell ref="A4:I4"/>
    <mergeCell ref="A1:I3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E70"/>
  <sheetViews>
    <sheetView showGridLines="0" tabSelected="1" zoomScale="70" zoomScaleNormal="70" workbookViewId="0">
      <pane ySplit="3" topLeftCell="A52" activePane="bottomLeft" state="frozen"/>
      <selection/>
      <selection pane="bottomLeft" activeCell="AH38" sqref="AH38"/>
    </sheetView>
  </sheetViews>
  <sheetFormatPr defaultColWidth="9" defaultRowHeight="18"/>
  <cols>
    <col min="1" max="1" width="2.62962962962963" style="42" customWidth="1"/>
    <col min="2" max="2" width="3.62962962962963" style="42" customWidth="1"/>
    <col min="3" max="8" width="9" style="42"/>
    <col min="9" max="9" width="1.62962962962963" style="42" customWidth="1"/>
    <col min="10" max="15" width="9" style="42"/>
    <col min="16" max="16" width="2.62962962962963" style="42" customWidth="1"/>
    <col min="17" max="22" width="9" style="42"/>
    <col min="23" max="23" width="1.62962962962963" style="42" customWidth="1"/>
    <col min="24" max="29" width="9" style="42"/>
    <col min="30" max="30" width="3.62962962962963" style="42" customWidth="1"/>
    <col min="31" max="31" width="2.62962962962963" style="42" customWidth="1"/>
    <col min="32" max="16384" width="9" style="43"/>
  </cols>
  <sheetData>
    <row r="1" spans="1:3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ht="18.75" customHeight="1" spans="1:31">
      <c r="A2" s="44"/>
      <c r="B2" s="45" t="s">
        <v>13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4"/>
    </row>
    <row r="3" ht="18.75" customHeight="1" spans="1:3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4"/>
    </row>
    <row r="4" spans="1:3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</row>
    <row r="5" spans="1:31">
      <c r="A5" s="44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4"/>
    </row>
    <row r="6" spans="1:31">
      <c r="A6" s="44"/>
      <c r="B6" s="46"/>
      <c r="C6" s="47" t="s">
        <v>14</v>
      </c>
      <c r="D6" s="47"/>
      <c r="E6" s="47"/>
      <c r="F6" s="47"/>
      <c r="G6" s="47"/>
      <c r="H6" s="47"/>
      <c r="I6" s="46"/>
      <c r="J6" s="47" t="s">
        <v>15</v>
      </c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6"/>
      <c r="X6" s="47" t="s">
        <v>15</v>
      </c>
      <c r="Y6" s="47"/>
      <c r="Z6" s="47"/>
      <c r="AA6" s="47"/>
      <c r="AB6" s="47"/>
      <c r="AC6" s="47"/>
      <c r="AD6" s="46"/>
      <c r="AE6" s="44"/>
    </row>
    <row r="7" spans="1:31">
      <c r="A7" s="44"/>
      <c r="B7" s="46"/>
      <c r="C7" s="47"/>
      <c r="D7" s="47"/>
      <c r="E7" s="47"/>
      <c r="F7" s="47"/>
      <c r="G7" s="47"/>
      <c r="H7" s="47"/>
      <c r="I7" s="46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6"/>
      <c r="X7" s="47"/>
      <c r="Y7" s="47"/>
      <c r="Z7" s="47"/>
      <c r="AA7" s="47"/>
      <c r="AB7" s="47"/>
      <c r="AC7" s="47"/>
      <c r="AD7" s="46"/>
      <c r="AE7" s="44"/>
    </row>
    <row r="8" spans="1:31">
      <c r="A8" s="44"/>
      <c r="B8" s="46"/>
      <c r="C8" s="47"/>
      <c r="D8" s="47"/>
      <c r="E8" s="47"/>
      <c r="F8" s="47"/>
      <c r="G8" s="47"/>
      <c r="H8" s="47"/>
      <c r="I8" s="46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6"/>
      <c r="X8" s="47"/>
      <c r="Y8" s="47"/>
      <c r="Z8" s="47"/>
      <c r="AA8" s="47"/>
      <c r="AB8" s="47"/>
      <c r="AC8" s="47"/>
      <c r="AD8" s="46"/>
      <c r="AE8" s="44"/>
    </row>
    <row r="9" spans="1:31">
      <c r="A9" s="44"/>
      <c r="B9" s="46"/>
      <c r="C9" s="47"/>
      <c r="D9" s="47"/>
      <c r="E9" s="47"/>
      <c r="F9" s="47"/>
      <c r="G9" s="47"/>
      <c r="H9" s="47"/>
      <c r="I9" s="46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6"/>
      <c r="X9" s="47"/>
      <c r="Y9" s="47"/>
      <c r="Z9" s="47"/>
      <c r="AA9" s="47"/>
      <c r="AB9" s="47"/>
      <c r="AC9" s="47"/>
      <c r="AD9" s="46"/>
      <c r="AE9" s="44"/>
    </row>
    <row r="10" spans="1:31">
      <c r="A10" s="44"/>
      <c r="B10" s="46"/>
      <c r="C10" s="47"/>
      <c r="D10" s="47"/>
      <c r="E10" s="47"/>
      <c r="F10" s="47"/>
      <c r="G10" s="47"/>
      <c r="H10" s="47"/>
      <c r="I10" s="46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6"/>
      <c r="X10" s="47"/>
      <c r="Y10" s="47"/>
      <c r="Z10" s="47"/>
      <c r="AA10" s="47"/>
      <c r="AB10" s="47"/>
      <c r="AC10" s="47"/>
      <c r="AD10" s="46"/>
      <c r="AE10" s="44"/>
    </row>
    <row r="11" spans="1:31">
      <c r="A11" s="44"/>
      <c r="B11" s="46"/>
      <c r="C11" s="47"/>
      <c r="D11" s="47"/>
      <c r="E11" s="47"/>
      <c r="F11" s="47"/>
      <c r="G11" s="47"/>
      <c r="H11" s="47"/>
      <c r="I11" s="46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6"/>
      <c r="X11" s="47"/>
      <c r="Y11" s="47"/>
      <c r="Z11" s="47"/>
      <c r="AA11" s="47"/>
      <c r="AB11" s="47"/>
      <c r="AC11" s="47"/>
      <c r="AD11" s="46"/>
      <c r="AE11" s="44"/>
    </row>
    <row r="12" spans="1:31">
      <c r="A12" s="44"/>
      <c r="B12" s="46"/>
      <c r="C12" s="47"/>
      <c r="D12" s="47"/>
      <c r="E12" s="47"/>
      <c r="F12" s="47"/>
      <c r="G12" s="47"/>
      <c r="H12" s="47"/>
      <c r="I12" s="46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6"/>
      <c r="X12" s="47"/>
      <c r="Y12" s="47"/>
      <c r="Z12" s="47"/>
      <c r="AA12" s="47"/>
      <c r="AB12" s="47"/>
      <c r="AC12" s="47"/>
      <c r="AD12" s="46"/>
      <c r="AE12" s="44"/>
    </row>
    <row r="13" spans="1:31">
      <c r="A13" s="44"/>
      <c r="B13" s="46"/>
      <c r="C13" s="47"/>
      <c r="D13" s="47"/>
      <c r="E13" s="47"/>
      <c r="F13" s="47"/>
      <c r="G13" s="47"/>
      <c r="H13" s="47"/>
      <c r="I13" s="46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6"/>
      <c r="X13" s="47"/>
      <c r="Y13" s="47"/>
      <c r="Z13" s="47"/>
      <c r="AA13" s="47"/>
      <c r="AB13" s="47"/>
      <c r="AC13" s="47"/>
      <c r="AD13" s="46"/>
      <c r="AE13" s="44"/>
    </row>
    <row r="14" spans="1:31">
      <c r="A14" s="44"/>
      <c r="B14" s="46"/>
      <c r="C14" s="47"/>
      <c r="D14" s="47"/>
      <c r="E14" s="47"/>
      <c r="F14" s="47"/>
      <c r="G14" s="47"/>
      <c r="H14" s="47"/>
      <c r="I14" s="46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6"/>
      <c r="X14" s="47"/>
      <c r="Y14" s="47"/>
      <c r="Z14" s="47"/>
      <c r="AA14" s="47"/>
      <c r="AB14" s="47"/>
      <c r="AC14" s="47"/>
      <c r="AD14" s="46"/>
      <c r="AE14" s="44"/>
    </row>
    <row r="15" spans="1:31">
      <c r="A15" s="44"/>
      <c r="B15" s="46"/>
      <c r="C15" s="47"/>
      <c r="D15" s="47"/>
      <c r="E15" s="47"/>
      <c r="F15" s="47"/>
      <c r="G15" s="47"/>
      <c r="H15" s="47"/>
      <c r="I15" s="46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6"/>
      <c r="X15" s="47"/>
      <c r="Y15" s="47"/>
      <c r="Z15" s="47"/>
      <c r="AA15" s="47"/>
      <c r="AB15" s="47"/>
      <c r="AC15" s="47"/>
      <c r="AD15" s="46"/>
      <c r="AE15" s="44"/>
    </row>
    <row r="16" spans="1:31">
      <c r="A16" s="44"/>
      <c r="B16" s="46"/>
      <c r="C16" s="47"/>
      <c r="D16" s="47"/>
      <c r="E16" s="47"/>
      <c r="F16" s="47"/>
      <c r="G16" s="47"/>
      <c r="H16" s="47"/>
      <c r="I16" s="46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6"/>
      <c r="X16" s="47"/>
      <c r="Y16" s="47"/>
      <c r="Z16" s="47"/>
      <c r="AA16" s="47"/>
      <c r="AB16" s="47"/>
      <c r="AC16" s="47"/>
      <c r="AD16" s="46"/>
      <c r="AE16" s="44"/>
    </row>
    <row r="17" spans="1:31">
      <c r="A17" s="44"/>
      <c r="B17" s="46"/>
      <c r="C17" s="47"/>
      <c r="D17" s="47"/>
      <c r="E17" s="47"/>
      <c r="F17" s="47"/>
      <c r="G17" s="47"/>
      <c r="H17" s="47"/>
      <c r="I17" s="46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6"/>
      <c r="X17" s="47"/>
      <c r="Y17" s="47"/>
      <c r="Z17" s="47"/>
      <c r="AA17" s="47"/>
      <c r="AB17" s="47"/>
      <c r="AC17" s="47"/>
      <c r="AD17" s="46"/>
      <c r="AE17" s="44"/>
    </row>
    <row r="18" spans="1:31">
      <c r="A18" s="44"/>
      <c r="B18" s="46"/>
      <c r="C18" s="47"/>
      <c r="D18" s="47"/>
      <c r="E18" s="47"/>
      <c r="F18" s="47"/>
      <c r="G18" s="47"/>
      <c r="H18" s="47"/>
      <c r="I18" s="46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6"/>
      <c r="X18" s="47"/>
      <c r="Y18" s="47"/>
      <c r="Z18" s="47"/>
      <c r="AA18" s="47"/>
      <c r="AB18" s="47"/>
      <c r="AC18" s="47"/>
      <c r="AD18" s="46"/>
      <c r="AE18" s="44"/>
    </row>
    <row r="19" spans="1:31">
      <c r="A19" s="44"/>
      <c r="B19" s="46"/>
      <c r="C19" s="47"/>
      <c r="D19" s="47"/>
      <c r="E19" s="47"/>
      <c r="F19" s="47"/>
      <c r="G19" s="47"/>
      <c r="H19" s="47"/>
      <c r="I19" s="46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6"/>
      <c r="X19" s="47"/>
      <c r="Y19" s="47"/>
      <c r="Z19" s="47"/>
      <c r="AA19" s="47"/>
      <c r="AB19" s="47"/>
      <c r="AC19" s="47"/>
      <c r="AD19" s="46"/>
      <c r="AE19" s="44"/>
    </row>
    <row r="20" spans="1:31">
      <c r="A20" s="44"/>
      <c r="B20" s="46"/>
      <c r="C20" s="47"/>
      <c r="D20" s="47"/>
      <c r="E20" s="47"/>
      <c r="F20" s="47"/>
      <c r="G20" s="47"/>
      <c r="H20" s="47"/>
      <c r="I20" s="46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6"/>
      <c r="X20" s="47"/>
      <c r="Y20" s="47"/>
      <c r="Z20" s="47"/>
      <c r="AA20" s="47"/>
      <c r="AB20" s="47"/>
      <c r="AC20" s="47"/>
      <c r="AD20" s="46"/>
      <c r="AE20" s="44"/>
    </row>
    <row r="21" spans="1:31">
      <c r="A21" s="44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4"/>
    </row>
    <row r="22" spans="1:31">
      <c r="A22" s="44"/>
      <c r="B22" s="46"/>
      <c r="C22" s="47" t="s">
        <v>16</v>
      </c>
      <c r="D22" s="47"/>
      <c r="E22" s="47"/>
      <c r="F22" s="47"/>
      <c r="G22" s="47"/>
      <c r="H22" s="47"/>
      <c r="I22" s="46"/>
      <c r="J22" s="47" t="s">
        <v>17</v>
      </c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6"/>
      <c r="X22" s="47" t="s">
        <v>18</v>
      </c>
      <c r="Y22" s="47"/>
      <c r="Z22" s="47"/>
      <c r="AA22" s="47"/>
      <c r="AB22" s="47"/>
      <c r="AC22" s="47"/>
      <c r="AD22" s="46"/>
      <c r="AE22" s="44"/>
    </row>
    <row r="23" spans="1:31">
      <c r="A23" s="44"/>
      <c r="B23" s="46"/>
      <c r="C23" s="47"/>
      <c r="D23" s="47"/>
      <c r="E23" s="47"/>
      <c r="F23" s="47"/>
      <c r="G23" s="47"/>
      <c r="H23" s="47"/>
      <c r="I23" s="46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6"/>
      <c r="X23" s="47"/>
      <c r="Y23" s="47"/>
      <c r="Z23" s="47"/>
      <c r="AA23" s="47"/>
      <c r="AB23" s="47"/>
      <c r="AC23" s="47"/>
      <c r="AD23" s="46"/>
      <c r="AE23" s="44"/>
    </row>
    <row r="24" spans="1:31">
      <c r="A24" s="44"/>
      <c r="B24" s="46"/>
      <c r="C24" s="47"/>
      <c r="D24" s="47"/>
      <c r="E24" s="47"/>
      <c r="F24" s="47"/>
      <c r="G24" s="47"/>
      <c r="H24" s="47"/>
      <c r="I24" s="46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6"/>
      <c r="X24" s="47"/>
      <c r="Y24" s="47"/>
      <c r="Z24" s="47"/>
      <c r="AA24" s="47"/>
      <c r="AB24" s="47"/>
      <c r="AC24" s="47"/>
      <c r="AD24" s="46"/>
      <c r="AE24" s="44"/>
    </row>
    <row r="25" spans="1:31">
      <c r="A25" s="44"/>
      <c r="B25" s="46"/>
      <c r="C25" s="47"/>
      <c r="D25" s="47"/>
      <c r="E25" s="47"/>
      <c r="F25" s="47"/>
      <c r="G25" s="47"/>
      <c r="H25" s="47"/>
      <c r="I25" s="46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6"/>
      <c r="X25" s="47"/>
      <c r="Y25" s="47"/>
      <c r="Z25" s="47"/>
      <c r="AA25" s="47"/>
      <c r="AB25" s="47"/>
      <c r="AC25" s="47"/>
      <c r="AD25" s="46"/>
      <c r="AE25" s="44"/>
    </row>
    <row r="26" spans="1:31">
      <c r="A26" s="44"/>
      <c r="B26" s="46"/>
      <c r="C26" s="47"/>
      <c r="D26" s="47"/>
      <c r="E26" s="47"/>
      <c r="F26" s="47"/>
      <c r="G26" s="47"/>
      <c r="H26" s="47"/>
      <c r="I26" s="46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6"/>
      <c r="X26" s="47"/>
      <c r="Y26" s="47"/>
      <c r="Z26" s="47"/>
      <c r="AA26" s="47"/>
      <c r="AB26" s="47"/>
      <c r="AC26" s="47"/>
      <c r="AD26" s="46"/>
      <c r="AE26" s="44"/>
    </row>
    <row r="27" spans="1:31">
      <c r="A27" s="44"/>
      <c r="B27" s="46"/>
      <c r="C27" s="47"/>
      <c r="D27" s="47"/>
      <c r="E27" s="47"/>
      <c r="F27" s="47"/>
      <c r="G27" s="47"/>
      <c r="H27" s="47"/>
      <c r="I27" s="46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6"/>
      <c r="X27" s="47"/>
      <c r="Y27" s="47"/>
      <c r="Z27" s="47"/>
      <c r="AA27" s="47"/>
      <c r="AB27" s="47"/>
      <c r="AC27" s="47"/>
      <c r="AD27" s="46"/>
      <c r="AE27" s="44"/>
    </row>
    <row r="28" spans="1:31">
      <c r="A28" s="44"/>
      <c r="B28" s="46"/>
      <c r="C28" s="47"/>
      <c r="D28" s="47"/>
      <c r="E28" s="47"/>
      <c r="F28" s="47"/>
      <c r="G28" s="47"/>
      <c r="H28" s="47"/>
      <c r="I28" s="46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6"/>
      <c r="X28" s="47"/>
      <c r="Y28" s="47"/>
      <c r="Z28" s="47"/>
      <c r="AA28" s="47"/>
      <c r="AB28" s="47"/>
      <c r="AC28" s="47"/>
      <c r="AD28" s="46"/>
      <c r="AE28" s="44"/>
    </row>
    <row r="29" spans="1:31">
      <c r="A29" s="44"/>
      <c r="B29" s="46"/>
      <c r="C29" s="47"/>
      <c r="D29" s="47"/>
      <c r="E29" s="47"/>
      <c r="F29" s="47"/>
      <c r="G29" s="47"/>
      <c r="H29" s="47"/>
      <c r="I29" s="46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6"/>
      <c r="X29" s="47"/>
      <c r="Y29" s="47"/>
      <c r="Z29" s="47"/>
      <c r="AA29" s="47"/>
      <c r="AB29" s="47"/>
      <c r="AC29" s="47"/>
      <c r="AD29" s="46"/>
      <c r="AE29" s="44"/>
    </row>
    <row r="30" spans="1:31">
      <c r="A30" s="44"/>
      <c r="B30" s="46"/>
      <c r="C30" s="47"/>
      <c r="D30" s="47"/>
      <c r="E30" s="47"/>
      <c r="F30" s="47"/>
      <c r="G30" s="47"/>
      <c r="H30" s="47"/>
      <c r="I30" s="46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6"/>
      <c r="X30" s="47"/>
      <c r="Y30" s="47"/>
      <c r="Z30" s="47"/>
      <c r="AA30" s="47"/>
      <c r="AB30" s="47"/>
      <c r="AC30" s="47"/>
      <c r="AD30" s="46"/>
      <c r="AE30" s="44"/>
    </row>
    <row r="31" spans="1:31">
      <c r="A31" s="44"/>
      <c r="B31" s="46"/>
      <c r="C31" s="47"/>
      <c r="D31" s="47"/>
      <c r="E31" s="47"/>
      <c r="F31" s="47"/>
      <c r="G31" s="47"/>
      <c r="H31" s="47"/>
      <c r="I31" s="46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6"/>
      <c r="X31" s="47"/>
      <c r="Y31" s="47"/>
      <c r="Z31" s="47"/>
      <c r="AA31" s="47"/>
      <c r="AB31" s="47"/>
      <c r="AC31" s="47"/>
      <c r="AD31" s="46"/>
      <c r="AE31" s="44"/>
    </row>
    <row r="32" spans="1:31">
      <c r="A32" s="44"/>
      <c r="B32" s="46"/>
      <c r="C32" s="47"/>
      <c r="D32" s="47"/>
      <c r="E32" s="47"/>
      <c r="F32" s="47"/>
      <c r="G32" s="47"/>
      <c r="H32" s="47"/>
      <c r="I32" s="46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6"/>
      <c r="X32" s="47"/>
      <c r="Y32" s="47"/>
      <c r="Z32" s="47"/>
      <c r="AA32" s="47"/>
      <c r="AB32" s="47"/>
      <c r="AC32" s="47"/>
      <c r="AD32" s="46"/>
      <c r="AE32" s="44"/>
    </row>
    <row r="33" spans="1:31">
      <c r="A33" s="44"/>
      <c r="B33" s="46"/>
      <c r="C33" s="47"/>
      <c r="D33" s="47"/>
      <c r="E33" s="47"/>
      <c r="F33" s="47"/>
      <c r="G33" s="47"/>
      <c r="H33" s="47"/>
      <c r="I33" s="46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6"/>
      <c r="X33" s="47"/>
      <c r="Y33" s="47"/>
      <c r="Z33" s="47"/>
      <c r="AA33" s="47"/>
      <c r="AB33" s="47"/>
      <c r="AC33" s="47"/>
      <c r="AD33" s="46"/>
      <c r="AE33" s="44"/>
    </row>
    <row r="34" spans="1:31">
      <c r="A34" s="44"/>
      <c r="B34" s="46"/>
      <c r="C34" s="47"/>
      <c r="D34" s="47"/>
      <c r="E34" s="47"/>
      <c r="F34" s="47"/>
      <c r="G34" s="47"/>
      <c r="H34" s="47"/>
      <c r="I34" s="46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6"/>
      <c r="X34" s="47"/>
      <c r="Y34" s="47"/>
      <c r="Z34" s="47"/>
      <c r="AA34" s="47"/>
      <c r="AB34" s="47"/>
      <c r="AC34" s="47"/>
      <c r="AD34" s="46"/>
      <c r="AE34" s="44"/>
    </row>
    <row r="35" spans="1:31">
      <c r="A35" s="44"/>
      <c r="B35" s="46"/>
      <c r="C35" s="47"/>
      <c r="D35" s="47"/>
      <c r="E35" s="47"/>
      <c r="F35" s="47"/>
      <c r="G35" s="47"/>
      <c r="H35" s="47"/>
      <c r="I35" s="46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6"/>
      <c r="X35" s="47"/>
      <c r="Y35" s="47"/>
      <c r="Z35" s="47"/>
      <c r="AA35" s="47"/>
      <c r="AB35" s="47"/>
      <c r="AC35" s="47"/>
      <c r="AD35" s="46"/>
      <c r="AE35" s="44"/>
    </row>
    <row r="36" spans="1:31">
      <c r="A36" s="44"/>
      <c r="B36" s="46"/>
      <c r="C36" s="47"/>
      <c r="D36" s="47"/>
      <c r="E36" s="47"/>
      <c r="F36" s="47"/>
      <c r="G36" s="47"/>
      <c r="H36" s="47"/>
      <c r="I36" s="46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6"/>
      <c r="X36" s="47"/>
      <c r="Y36" s="47"/>
      <c r="Z36" s="47"/>
      <c r="AA36" s="47"/>
      <c r="AB36" s="47"/>
      <c r="AC36" s="47"/>
      <c r="AD36" s="46"/>
      <c r="AE36" s="44"/>
    </row>
    <row r="37" spans="1:31">
      <c r="A37" s="44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4"/>
    </row>
    <row r="38" spans="1:31">
      <c r="A38" s="44"/>
      <c r="B38" s="46"/>
      <c r="C38" s="47" t="s">
        <v>19</v>
      </c>
      <c r="D38" s="47"/>
      <c r="E38" s="47"/>
      <c r="F38" s="47"/>
      <c r="G38" s="47"/>
      <c r="H38" s="47"/>
      <c r="I38" s="46"/>
      <c r="J38" s="47" t="s">
        <v>20</v>
      </c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6"/>
      <c r="X38" s="47" t="s">
        <v>21</v>
      </c>
      <c r="Y38" s="47"/>
      <c r="Z38" s="47"/>
      <c r="AA38" s="47"/>
      <c r="AB38" s="47"/>
      <c r="AC38" s="47"/>
      <c r="AD38" s="46"/>
      <c r="AE38" s="44"/>
    </row>
    <row r="39" spans="1:31">
      <c r="A39" s="44"/>
      <c r="B39" s="46"/>
      <c r="C39" s="47"/>
      <c r="D39" s="47"/>
      <c r="E39" s="47"/>
      <c r="F39" s="47"/>
      <c r="G39" s="47"/>
      <c r="H39" s="47"/>
      <c r="I39" s="46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6"/>
      <c r="X39" s="47"/>
      <c r="Y39" s="47"/>
      <c r="Z39" s="47"/>
      <c r="AA39" s="47"/>
      <c r="AB39" s="47"/>
      <c r="AC39" s="47"/>
      <c r="AD39" s="46"/>
      <c r="AE39" s="44"/>
    </row>
    <row r="40" spans="1:31">
      <c r="A40" s="44"/>
      <c r="B40" s="46"/>
      <c r="C40" s="47"/>
      <c r="D40" s="47"/>
      <c r="E40" s="47"/>
      <c r="F40" s="47"/>
      <c r="G40" s="47"/>
      <c r="H40" s="47"/>
      <c r="I40" s="46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6"/>
      <c r="X40" s="47"/>
      <c r="Y40" s="47"/>
      <c r="Z40" s="47"/>
      <c r="AA40" s="47"/>
      <c r="AB40" s="47"/>
      <c r="AC40" s="47"/>
      <c r="AD40" s="46"/>
      <c r="AE40" s="44"/>
    </row>
    <row r="41" spans="1:31">
      <c r="A41" s="44"/>
      <c r="B41" s="46"/>
      <c r="C41" s="47"/>
      <c r="D41" s="47"/>
      <c r="E41" s="47"/>
      <c r="F41" s="47"/>
      <c r="G41" s="47"/>
      <c r="H41" s="47"/>
      <c r="I41" s="46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6"/>
      <c r="X41" s="47"/>
      <c r="Y41" s="47"/>
      <c r="Z41" s="47"/>
      <c r="AA41" s="47"/>
      <c r="AB41" s="47"/>
      <c r="AC41" s="47"/>
      <c r="AD41" s="46"/>
      <c r="AE41" s="44"/>
    </row>
    <row r="42" spans="1:31">
      <c r="A42" s="44"/>
      <c r="B42" s="46"/>
      <c r="C42" s="47"/>
      <c r="D42" s="47"/>
      <c r="E42" s="47"/>
      <c r="F42" s="47"/>
      <c r="G42" s="47"/>
      <c r="H42" s="47"/>
      <c r="I42" s="46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6"/>
      <c r="X42" s="47"/>
      <c r="Y42" s="47"/>
      <c r="Z42" s="47"/>
      <c r="AA42" s="47"/>
      <c r="AB42" s="47"/>
      <c r="AC42" s="47"/>
      <c r="AD42" s="46"/>
      <c r="AE42" s="44"/>
    </row>
    <row r="43" spans="1:31">
      <c r="A43" s="44"/>
      <c r="B43" s="46"/>
      <c r="C43" s="47"/>
      <c r="D43" s="47"/>
      <c r="E43" s="47"/>
      <c r="F43" s="47"/>
      <c r="G43" s="47"/>
      <c r="H43" s="47"/>
      <c r="I43" s="46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6"/>
      <c r="X43" s="47"/>
      <c r="Y43" s="47"/>
      <c r="Z43" s="47"/>
      <c r="AA43" s="47"/>
      <c r="AB43" s="47"/>
      <c r="AC43" s="47"/>
      <c r="AD43" s="46"/>
      <c r="AE43" s="44"/>
    </row>
    <row r="44" spans="1:31">
      <c r="A44" s="44"/>
      <c r="B44" s="46"/>
      <c r="C44" s="47"/>
      <c r="D44" s="47"/>
      <c r="E44" s="47"/>
      <c r="F44" s="47"/>
      <c r="G44" s="47"/>
      <c r="H44" s="47"/>
      <c r="I44" s="46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6"/>
      <c r="X44" s="47"/>
      <c r="Y44" s="47"/>
      <c r="Z44" s="47"/>
      <c r="AA44" s="47"/>
      <c r="AB44" s="47"/>
      <c r="AC44" s="47"/>
      <c r="AD44" s="46"/>
      <c r="AE44" s="44"/>
    </row>
    <row r="45" spans="1:31">
      <c r="A45" s="44"/>
      <c r="B45" s="46"/>
      <c r="C45" s="47"/>
      <c r="D45" s="47"/>
      <c r="E45" s="47"/>
      <c r="F45" s="47"/>
      <c r="G45" s="47"/>
      <c r="H45" s="47"/>
      <c r="I45" s="46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6"/>
      <c r="X45" s="47"/>
      <c r="Y45" s="47"/>
      <c r="Z45" s="47"/>
      <c r="AA45" s="47"/>
      <c r="AB45" s="47"/>
      <c r="AC45" s="47"/>
      <c r="AD45" s="46"/>
      <c r="AE45" s="44"/>
    </row>
    <row r="46" spans="1:31">
      <c r="A46" s="44"/>
      <c r="B46" s="46"/>
      <c r="C46" s="47"/>
      <c r="D46" s="47"/>
      <c r="E46" s="47"/>
      <c r="F46" s="47"/>
      <c r="G46" s="47"/>
      <c r="H46" s="47"/>
      <c r="I46" s="46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6"/>
      <c r="X46" s="47"/>
      <c r="Y46" s="47"/>
      <c r="Z46" s="47"/>
      <c r="AA46" s="47"/>
      <c r="AB46" s="47"/>
      <c r="AC46" s="47"/>
      <c r="AD46" s="46"/>
      <c r="AE46" s="44"/>
    </row>
    <row r="47" spans="1:31">
      <c r="A47" s="44"/>
      <c r="B47" s="46"/>
      <c r="C47" s="47"/>
      <c r="D47" s="47"/>
      <c r="E47" s="47"/>
      <c r="F47" s="47"/>
      <c r="G47" s="47"/>
      <c r="H47" s="47"/>
      <c r="I47" s="46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6"/>
      <c r="X47" s="47"/>
      <c r="Y47" s="47"/>
      <c r="Z47" s="47"/>
      <c r="AA47" s="47"/>
      <c r="AB47" s="47"/>
      <c r="AC47" s="47"/>
      <c r="AD47" s="46"/>
      <c r="AE47" s="44"/>
    </row>
    <row r="48" spans="1:31">
      <c r="A48" s="44"/>
      <c r="B48" s="46"/>
      <c r="C48" s="47"/>
      <c r="D48" s="47"/>
      <c r="E48" s="47"/>
      <c r="F48" s="47"/>
      <c r="G48" s="47"/>
      <c r="H48" s="47"/>
      <c r="I48" s="46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6"/>
      <c r="X48" s="47"/>
      <c r="Y48" s="47"/>
      <c r="Z48" s="47"/>
      <c r="AA48" s="47"/>
      <c r="AB48" s="47"/>
      <c r="AC48" s="47"/>
      <c r="AD48" s="46"/>
      <c r="AE48" s="44"/>
    </row>
    <row r="49" spans="1:31">
      <c r="A49" s="44"/>
      <c r="B49" s="46"/>
      <c r="C49" s="47"/>
      <c r="D49" s="47"/>
      <c r="E49" s="47"/>
      <c r="F49" s="47"/>
      <c r="G49" s="47"/>
      <c r="H49" s="47"/>
      <c r="I49" s="46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6"/>
      <c r="X49" s="47"/>
      <c r="Y49" s="47"/>
      <c r="Z49" s="47"/>
      <c r="AA49" s="47"/>
      <c r="AB49" s="47"/>
      <c r="AC49" s="47"/>
      <c r="AD49" s="46"/>
      <c r="AE49" s="44"/>
    </row>
    <row r="50" spans="1:31">
      <c r="A50" s="44"/>
      <c r="B50" s="46"/>
      <c r="C50" s="47"/>
      <c r="D50" s="47"/>
      <c r="E50" s="47"/>
      <c r="F50" s="47"/>
      <c r="G50" s="47"/>
      <c r="H50" s="47"/>
      <c r="I50" s="46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6"/>
      <c r="X50" s="47"/>
      <c r="Y50" s="47"/>
      <c r="Z50" s="47"/>
      <c r="AA50" s="47"/>
      <c r="AB50" s="47"/>
      <c r="AC50" s="47"/>
      <c r="AD50" s="46"/>
      <c r="AE50" s="44"/>
    </row>
    <row r="51" spans="1:31">
      <c r="A51" s="44"/>
      <c r="B51" s="46"/>
      <c r="C51" s="47"/>
      <c r="D51" s="47"/>
      <c r="E51" s="47"/>
      <c r="F51" s="47"/>
      <c r="G51" s="47"/>
      <c r="H51" s="47"/>
      <c r="I51" s="46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6"/>
      <c r="X51" s="47"/>
      <c r="Y51" s="47"/>
      <c r="Z51" s="47"/>
      <c r="AA51" s="47"/>
      <c r="AB51" s="47"/>
      <c r="AC51" s="47"/>
      <c r="AD51" s="46"/>
      <c r="AE51" s="44"/>
    </row>
    <row r="52" spans="1:31">
      <c r="A52" s="44"/>
      <c r="B52" s="46"/>
      <c r="C52" s="47"/>
      <c r="D52" s="47"/>
      <c r="E52" s="47"/>
      <c r="F52" s="47"/>
      <c r="G52" s="47"/>
      <c r="H52" s="47"/>
      <c r="I52" s="46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6"/>
      <c r="X52" s="47"/>
      <c r="Y52" s="47"/>
      <c r="Z52" s="47"/>
      <c r="AA52" s="47"/>
      <c r="AB52" s="47"/>
      <c r="AC52" s="47"/>
      <c r="AD52" s="46"/>
      <c r="AE52" s="44"/>
    </row>
    <row r="53" spans="1:31">
      <c r="A53" s="44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4"/>
    </row>
    <row r="54" customHeight="1" spans="1:31">
      <c r="A54" s="44"/>
      <c r="B54" s="46"/>
      <c r="C54" s="47" t="s">
        <v>22</v>
      </c>
      <c r="D54" s="47"/>
      <c r="E54" s="47"/>
      <c r="F54" s="47"/>
      <c r="G54" s="47"/>
      <c r="H54" s="47"/>
      <c r="I54" s="46"/>
      <c r="J54" s="47" t="s">
        <v>23</v>
      </c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6"/>
      <c r="X54" s="47" t="s">
        <v>24</v>
      </c>
      <c r="Y54" s="47"/>
      <c r="Z54" s="47"/>
      <c r="AA54" s="47"/>
      <c r="AB54" s="47"/>
      <c r="AC54" s="47"/>
      <c r="AD54" s="46"/>
      <c r="AE54" s="44"/>
    </row>
    <row r="55" customHeight="1" spans="1:31">
      <c r="A55" s="44"/>
      <c r="B55" s="46"/>
      <c r="C55" s="47"/>
      <c r="D55" s="47"/>
      <c r="E55" s="47"/>
      <c r="F55" s="47"/>
      <c r="G55" s="47"/>
      <c r="H55" s="47"/>
      <c r="I55" s="46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6"/>
      <c r="X55" s="47"/>
      <c r="Y55" s="47"/>
      <c r="Z55" s="47"/>
      <c r="AA55" s="47"/>
      <c r="AB55" s="47"/>
      <c r="AC55" s="47"/>
      <c r="AD55" s="46"/>
      <c r="AE55" s="44"/>
    </row>
    <row r="56" customHeight="1" spans="1:31">
      <c r="A56" s="44"/>
      <c r="B56" s="46"/>
      <c r="C56" s="47"/>
      <c r="D56" s="47"/>
      <c r="E56" s="47"/>
      <c r="F56" s="47"/>
      <c r="G56" s="47"/>
      <c r="H56" s="47"/>
      <c r="I56" s="46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6"/>
      <c r="X56" s="47"/>
      <c r="Y56" s="47"/>
      <c r="Z56" s="47"/>
      <c r="AA56" s="47"/>
      <c r="AB56" s="47"/>
      <c r="AC56" s="47"/>
      <c r="AD56" s="46"/>
      <c r="AE56" s="44"/>
    </row>
    <row r="57" customHeight="1" spans="1:31">
      <c r="A57" s="44"/>
      <c r="B57" s="46"/>
      <c r="C57" s="47"/>
      <c r="D57" s="47"/>
      <c r="E57" s="47"/>
      <c r="F57" s="47"/>
      <c r="G57" s="47"/>
      <c r="H57" s="47"/>
      <c r="I57" s="46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6"/>
      <c r="X57" s="47"/>
      <c r="Y57" s="47"/>
      <c r="Z57" s="47"/>
      <c r="AA57" s="47"/>
      <c r="AB57" s="47"/>
      <c r="AC57" s="47"/>
      <c r="AD57" s="46"/>
      <c r="AE57" s="44"/>
    </row>
    <row r="58" customHeight="1" spans="1:31">
      <c r="A58" s="44"/>
      <c r="B58" s="46"/>
      <c r="C58" s="47"/>
      <c r="D58" s="47"/>
      <c r="E58" s="47"/>
      <c r="F58" s="47"/>
      <c r="G58" s="47"/>
      <c r="H58" s="47"/>
      <c r="I58" s="46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6"/>
      <c r="X58" s="47"/>
      <c r="Y58" s="47"/>
      <c r="Z58" s="47"/>
      <c r="AA58" s="47"/>
      <c r="AB58" s="47"/>
      <c r="AC58" s="47"/>
      <c r="AD58" s="46"/>
      <c r="AE58" s="44"/>
    </row>
    <row r="59" customHeight="1" spans="1:31">
      <c r="A59" s="44"/>
      <c r="B59" s="46"/>
      <c r="C59" s="47"/>
      <c r="D59" s="47"/>
      <c r="E59" s="47"/>
      <c r="F59" s="47"/>
      <c r="G59" s="47"/>
      <c r="H59" s="47"/>
      <c r="I59" s="46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6"/>
      <c r="X59" s="47"/>
      <c r="Y59" s="47"/>
      <c r="Z59" s="47"/>
      <c r="AA59" s="47"/>
      <c r="AB59" s="47"/>
      <c r="AC59" s="47"/>
      <c r="AD59" s="46"/>
      <c r="AE59" s="44"/>
    </row>
    <row r="60" customHeight="1" spans="1:31">
      <c r="A60" s="44"/>
      <c r="B60" s="46"/>
      <c r="C60" s="47"/>
      <c r="D60" s="47"/>
      <c r="E60" s="47"/>
      <c r="F60" s="47"/>
      <c r="G60" s="47"/>
      <c r="H60" s="47"/>
      <c r="I60" s="46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6"/>
      <c r="X60" s="47"/>
      <c r="Y60" s="47"/>
      <c r="Z60" s="47"/>
      <c r="AA60" s="47"/>
      <c r="AB60" s="47"/>
      <c r="AC60" s="47"/>
      <c r="AD60" s="46"/>
      <c r="AE60" s="44"/>
    </row>
    <row r="61" customHeight="1" spans="1:31">
      <c r="A61" s="44"/>
      <c r="B61" s="46"/>
      <c r="C61" s="47"/>
      <c r="D61" s="47"/>
      <c r="E61" s="47"/>
      <c r="F61" s="47"/>
      <c r="G61" s="47"/>
      <c r="H61" s="47"/>
      <c r="I61" s="46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6"/>
      <c r="X61" s="47"/>
      <c r="Y61" s="47"/>
      <c r="Z61" s="47"/>
      <c r="AA61" s="47"/>
      <c r="AB61" s="47"/>
      <c r="AC61" s="47"/>
      <c r="AD61" s="46"/>
      <c r="AE61" s="44"/>
    </row>
    <row r="62" customHeight="1" spans="1:31">
      <c r="A62" s="44"/>
      <c r="B62" s="46"/>
      <c r="C62" s="47"/>
      <c r="D62" s="47"/>
      <c r="E62" s="47"/>
      <c r="F62" s="47"/>
      <c r="G62" s="47"/>
      <c r="H62" s="47"/>
      <c r="I62" s="46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6"/>
      <c r="X62" s="47"/>
      <c r="Y62" s="47"/>
      <c r="Z62" s="47"/>
      <c r="AA62" s="47"/>
      <c r="AB62" s="47"/>
      <c r="AC62" s="47"/>
      <c r="AD62" s="46"/>
      <c r="AE62" s="44"/>
    </row>
    <row r="63" customHeight="1" spans="1:31">
      <c r="A63" s="44"/>
      <c r="B63" s="46"/>
      <c r="C63" s="47"/>
      <c r="D63" s="47"/>
      <c r="E63" s="47"/>
      <c r="F63" s="47"/>
      <c r="G63" s="47"/>
      <c r="H63" s="47"/>
      <c r="I63" s="46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6"/>
      <c r="X63" s="47"/>
      <c r="Y63" s="47"/>
      <c r="Z63" s="47"/>
      <c r="AA63" s="47"/>
      <c r="AB63" s="47"/>
      <c r="AC63" s="47"/>
      <c r="AD63" s="46"/>
      <c r="AE63" s="44"/>
    </row>
    <row r="64" customHeight="1" spans="1:31">
      <c r="A64" s="44"/>
      <c r="B64" s="46"/>
      <c r="C64" s="47"/>
      <c r="D64" s="47"/>
      <c r="E64" s="47"/>
      <c r="F64" s="47"/>
      <c r="G64" s="47"/>
      <c r="H64" s="47"/>
      <c r="I64" s="46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6"/>
      <c r="X64" s="47"/>
      <c r="Y64" s="47"/>
      <c r="Z64" s="47"/>
      <c r="AA64" s="47"/>
      <c r="AB64" s="47"/>
      <c r="AC64" s="47"/>
      <c r="AD64" s="46"/>
      <c r="AE64" s="44"/>
    </row>
    <row r="65" customHeight="1" spans="1:31">
      <c r="A65" s="44"/>
      <c r="B65" s="46"/>
      <c r="C65" s="47"/>
      <c r="D65" s="47"/>
      <c r="E65" s="47"/>
      <c r="F65" s="47"/>
      <c r="G65" s="47"/>
      <c r="H65" s="47"/>
      <c r="I65" s="46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6"/>
      <c r="X65" s="47"/>
      <c r="Y65" s="47"/>
      <c r="Z65" s="47"/>
      <c r="AA65" s="47"/>
      <c r="AB65" s="47"/>
      <c r="AC65" s="47"/>
      <c r="AD65" s="46"/>
      <c r="AE65" s="44"/>
    </row>
    <row r="66" customHeight="1" spans="1:31">
      <c r="A66" s="44"/>
      <c r="B66" s="46"/>
      <c r="C66" s="47"/>
      <c r="D66" s="47"/>
      <c r="E66" s="47"/>
      <c r="F66" s="47"/>
      <c r="G66" s="47"/>
      <c r="H66" s="47"/>
      <c r="I66" s="46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6"/>
      <c r="X66" s="47"/>
      <c r="Y66" s="47"/>
      <c r="Z66" s="47"/>
      <c r="AA66" s="47"/>
      <c r="AB66" s="47"/>
      <c r="AC66" s="47"/>
      <c r="AD66" s="46"/>
      <c r="AE66" s="44"/>
    </row>
    <row r="67" customHeight="1" spans="1:31">
      <c r="A67" s="44"/>
      <c r="B67" s="46"/>
      <c r="C67" s="47"/>
      <c r="D67" s="47"/>
      <c r="E67" s="47"/>
      <c r="F67" s="47"/>
      <c r="G67" s="47"/>
      <c r="H67" s="47"/>
      <c r="I67" s="46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6"/>
      <c r="X67" s="47"/>
      <c r="Y67" s="47"/>
      <c r="Z67" s="47"/>
      <c r="AA67" s="47"/>
      <c r="AB67" s="47"/>
      <c r="AC67" s="47"/>
      <c r="AD67" s="46"/>
      <c r="AE67" s="44"/>
    </row>
    <row r="68" customHeight="1" spans="1:31">
      <c r="A68" s="44"/>
      <c r="B68" s="46"/>
      <c r="C68" s="47"/>
      <c r="D68" s="47"/>
      <c r="E68" s="47"/>
      <c r="F68" s="47"/>
      <c r="G68" s="47"/>
      <c r="H68" s="47"/>
      <c r="I68" s="46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6"/>
      <c r="X68" s="47"/>
      <c r="Y68" s="47"/>
      <c r="Z68" s="47"/>
      <c r="AA68" s="47"/>
      <c r="AB68" s="47"/>
      <c r="AC68" s="47"/>
      <c r="AD68" s="46"/>
      <c r="AE68" s="44"/>
    </row>
    <row r="69" spans="1:31">
      <c r="A69" s="44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4"/>
    </row>
    <row r="70" spans="1:3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</row>
  </sheetData>
  <mergeCells count="1">
    <mergeCell ref="B2:AD3"/>
  </mergeCells>
  <pageMargins left="0.7" right="0.7" top="0.75" bottom="0.75" header="0.3" footer="0.3"/>
  <pageSetup paperSize="9" scale="36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P79"/>
  <sheetViews>
    <sheetView workbookViewId="0">
      <selection activeCell="D22" sqref="D22"/>
    </sheetView>
  </sheetViews>
  <sheetFormatPr defaultColWidth="9" defaultRowHeight="14.4"/>
  <cols>
    <col min="1" max="1" width="17.5" style="5" customWidth="1"/>
    <col min="2" max="4" width="9" style="5" customWidth="1"/>
    <col min="5" max="6" width="8.87962962962963" style="5"/>
    <col min="7" max="9" width="16.75" style="5" customWidth="1"/>
    <col min="10" max="10" width="8.87962962962963" style="5"/>
    <col min="11" max="11" width="9" style="5" customWidth="1"/>
    <col min="12" max="12" width="24.8796296296296" style="5" customWidth="1"/>
    <col min="13" max="13" width="9" style="5" customWidth="1"/>
    <col min="14" max="15" width="9.5" style="5" customWidth="1"/>
    <col min="16" max="16" width="9" style="5" customWidth="1"/>
  </cols>
  <sheetData>
    <row r="1" spans="7:11">
      <c r="G1" s="6" t="s">
        <v>25</v>
      </c>
      <c r="K1" s="39" t="s">
        <v>25</v>
      </c>
    </row>
    <row r="2" ht="15.6" spans="1:16">
      <c r="A2" s="7" t="s">
        <v>25</v>
      </c>
      <c r="B2" s="8"/>
      <c r="C2" s="8"/>
      <c r="D2" s="8"/>
      <c r="G2" s="9" t="s">
        <v>26</v>
      </c>
      <c r="H2" s="9" t="s">
        <v>27</v>
      </c>
      <c r="I2" s="9" t="s">
        <v>28</v>
      </c>
      <c r="K2" s="8" t="s">
        <v>29</v>
      </c>
      <c r="L2" s="8"/>
      <c r="M2" s="8"/>
      <c r="N2" s="8" t="s">
        <v>28</v>
      </c>
      <c r="O2" s="8"/>
      <c r="P2" s="8"/>
    </row>
    <row r="3" ht="15.6" spans="1:16">
      <c r="A3" s="10" t="s">
        <v>30</v>
      </c>
      <c r="B3" s="11" t="s">
        <v>31</v>
      </c>
      <c r="C3" s="11" t="s">
        <v>32</v>
      </c>
      <c r="D3" s="12" t="s">
        <v>33</v>
      </c>
      <c r="G3" s="13" t="s">
        <v>34</v>
      </c>
      <c r="H3" s="14">
        <v>18</v>
      </c>
      <c r="I3" s="14">
        <v>906300</v>
      </c>
      <c r="K3" s="8" t="s">
        <v>35</v>
      </c>
      <c r="L3" s="8" t="s">
        <v>36</v>
      </c>
      <c r="M3" s="8" t="s">
        <v>37</v>
      </c>
      <c r="N3" s="8" t="s">
        <v>35</v>
      </c>
      <c r="O3" s="8" t="s">
        <v>36</v>
      </c>
      <c r="P3" s="8" t="s">
        <v>37</v>
      </c>
    </row>
    <row r="4" ht="15.6" spans="1:16">
      <c r="A4" s="15" t="s">
        <v>38</v>
      </c>
      <c r="B4" s="16">
        <f ca="1" t="shared" ref="B4:B9" si="0">RANDBETWEEN(100,300)</f>
        <v>146</v>
      </c>
      <c r="C4" s="16">
        <f ca="1" t="shared" ref="C4:C9" si="1">ROUND(B4*RANDBETWEEN(2,4)/10,0)</f>
        <v>58</v>
      </c>
      <c r="D4" s="17">
        <f ca="1" t="shared" ref="D4:D10" si="2">C4/B4</f>
        <v>0.397260273972603</v>
      </c>
      <c r="G4" s="13" t="s">
        <v>39</v>
      </c>
      <c r="H4" s="14">
        <v>19</v>
      </c>
      <c r="I4" s="14">
        <v>959424</v>
      </c>
      <c r="K4" s="8">
        <v>185</v>
      </c>
      <c r="L4" s="8">
        <v>150</v>
      </c>
      <c r="M4" s="36">
        <f>K4/L4-1</f>
        <v>0.233333333333333</v>
      </c>
      <c r="N4" s="40">
        <f ca="1">RANDBETWEEN(5000000,7000000)</f>
        <v>5050004</v>
      </c>
      <c r="O4" s="40">
        <f ca="1">RANDBETWEEN(5000000,7000000)</f>
        <v>5161983</v>
      </c>
      <c r="P4" s="36">
        <f ca="1">N4/O4-1</f>
        <v>-0.0216930199111466</v>
      </c>
    </row>
    <row r="5" ht="15.6" spans="1:9">
      <c r="A5" s="15" t="s">
        <v>40</v>
      </c>
      <c r="B5" s="16">
        <f ca="1" t="shared" si="0"/>
        <v>105</v>
      </c>
      <c r="C5" s="16">
        <f ca="1" t="shared" si="1"/>
        <v>32</v>
      </c>
      <c r="D5" s="17">
        <f ca="1" t="shared" si="2"/>
        <v>0.304761904761905</v>
      </c>
      <c r="G5" s="13" t="s">
        <v>41</v>
      </c>
      <c r="H5" s="14">
        <v>13</v>
      </c>
      <c r="I5" s="14">
        <v>1349664</v>
      </c>
    </row>
    <row r="6" ht="15.6" spans="1:9">
      <c r="A6" s="15" t="s">
        <v>42</v>
      </c>
      <c r="B6" s="16">
        <f ca="1" t="shared" si="0"/>
        <v>226</v>
      </c>
      <c r="C6" s="16">
        <f ca="1" t="shared" si="1"/>
        <v>90</v>
      </c>
      <c r="D6" s="17">
        <f ca="1" t="shared" si="2"/>
        <v>0.398230088495575</v>
      </c>
      <c r="G6" s="13" t="s">
        <v>43</v>
      </c>
      <c r="H6" s="14">
        <v>17</v>
      </c>
      <c r="I6" s="14">
        <v>418176</v>
      </c>
    </row>
    <row r="7" ht="15.6" spans="1:9">
      <c r="A7" s="15" t="s">
        <v>44</v>
      </c>
      <c r="B7" s="16">
        <f ca="1" t="shared" si="0"/>
        <v>204</v>
      </c>
      <c r="C7" s="16">
        <f ca="1" t="shared" si="1"/>
        <v>61</v>
      </c>
      <c r="D7" s="17">
        <f ca="1" t="shared" si="2"/>
        <v>0.299019607843137</v>
      </c>
      <c r="G7" s="13" t="s">
        <v>45</v>
      </c>
      <c r="H7" s="14">
        <v>17</v>
      </c>
      <c r="I7" s="14">
        <v>1060032</v>
      </c>
    </row>
    <row r="8" ht="15.6" spans="1:9">
      <c r="A8" s="15" t="s">
        <v>46</v>
      </c>
      <c r="B8" s="16">
        <f ca="1" t="shared" si="0"/>
        <v>145</v>
      </c>
      <c r="C8" s="16">
        <f ca="1" t="shared" si="1"/>
        <v>58</v>
      </c>
      <c r="D8" s="17">
        <f ca="1" t="shared" si="2"/>
        <v>0.4</v>
      </c>
      <c r="G8" s="13" t="s">
        <v>47</v>
      </c>
      <c r="H8" s="14">
        <v>14</v>
      </c>
      <c r="I8" s="14">
        <v>574320</v>
      </c>
    </row>
    <row r="9" ht="15.6" spans="1:9">
      <c r="A9" s="15" t="s">
        <v>48</v>
      </c>
      <c r="B9" s="16">
        <f ca="1" t="shared" si="0"/>
        <v>197</v>
      </c>
      <c r="C9" s="16">
        <f ca="1" t="shared" si="1"/>
        <v>79</v>
      </c>
      <c r="D9" s="17">
        <f ca="1" t="shared" si="2"/>
        <v>0.401015228426396</v>
      </c>
      <c r="G9" s="13" t="s">
        <v>49</v>
      </c>
      <c r="H9" s="14">
        <v>11</v>
      </c>
      <c r="I9" s="14">
        <v>714552</v>
      </c>
    </row>
    <row r="10" ht="15.6" spans="1:9">
      <c r="A10" s="18" t="s">
        <v>50</v>
      </c>
      <c r="B10" s="19">
        <f ca="1">SUM(B4:B9)</f>
        <v>1023</v>
      </c>
      <c r="C10" s="19">
        <f ca="1">SUM(C4:C9)</f>
        <v>378</v>
      </c>
      <c r="D10" s="17">
        <f ca="1" t="shared" si="2"/>
        <v>0.36950146627566</v>
      </c>
      <c r="G10" s="13" t="s">
        <v>51</v>
      </c>
      <c r="H10" s="14">
        <v>19</v>
      </c>
      <c r="I10" s="14">
        <v>864864</v>
      </c>
    </row>
    <row r="11" ht="15.6" spans="7:9">
      <c r="G11" s="13" t="s">
        <v>52</v>
      </c>
      <c r="H11" s="14">
        <v>13</v>
      </c>
      <c r="I11" s="14">
        <v>427944</v>
      </c>
    </row>
    <row r="12" ht="15.6" spans="1:9">
      <c r="A12" s="6" t="s">
        <v>25</v>
      </c>
      <c r="G12" s="13" t="s">
        <v>53</v>
      </c>
      <c r="H12" s="14">
        <v>19</v>
      </c>
      <c r="I12" s="14">
        <v>1148316</v>
      </c>
    </row>
    <row r="13" ht="15.6" spans="1:9">
      <c r="A13" s="20" t="s">
        <v>54</v>
      </c>
      <c r="B13" s="21" t="s">
        <v>27</v>
      </c>
      <c r="G13" s="13" t="s">
        <v>55</v>
      </c>
      <c r="H13" s="14">
        <v>13</v>
      </c>
      <c r="I13" s="14">
        <v>951660</v>
      </c>
    </row>
    <row r="14" ht="15.6" spans="1:9">
      <c r="A14" s="22" t="s">
        <v>56</v>
      </c>
      <c r="B14" s="23">
        <f ca="1" t="shared" ref="B14:B20" si="3">RANDBETWEEN(10,20)</f>
        <v>19</v>
      </c>
      <c r="G14" s="13" t="s">
        <v>57</v>
      </c>
      <c r="H14" s="14">
        <v>20</v>
      </c>
      <c r="I14" s="14">
        <v>1320300</v>
      </c>
    </row>
    <row r="15" spans="1:2">
      <c r="A15" s="22" t="s">
        <v>58</v>
      </c>
      <c r="B15" s="23">
        <f ca="1" t="shared" si="3"/>
        <v>15</v>
      </c>
    </row>
    <row r="16" spans="1:2">
      <c r="A16" s="22" t="s">
        <v>59</v>
      </c>
      <c r="B16" s="23">
        <f ca="1" t="shared" si="3"/>
        <v>12</v>
      </c>
    </row>
    <row r="17" spans="1:2">
      <c r="A17" s="22" t="s">
        <v>60</v>
      </c>
      <c r="B17" s="23">
        <f ca="1" t="shared" si="3"/>
        <v>20</v>
      </c>
    </row>
    <row r="18" spans="1:2">
      <c r="A18" s="22" t="s">
        <v>61</v>
      </c>
      <c r="B18" s="23">
        <f ca="1" t="shared" si="3"/>
        <v>15</v>
      </c>
    </row>
    <row r="19" spans="1:7">
      <c r="A19" s="22" t="s">
        <v>62</v>
      </c>
      <c r="B19" s="23">
        <f ca="1" t="shared" si="3"/>
        <v>17</v>
      </c>
      <c r="G19" s="6" t="s">
        <v>25</v>
      </c>
    </row>
    <row r="20" spans="1:9">
      <c r="A20" s="22" t="s">
        <v>63</v>
      </c>
      <c r="B20" s="23">
        <f ca="1" t="shared" si="3"/>
        <v>19</v>
      </c>
      <c r="G20" s="9" t="s">
        <v>64</v>
      </c>
      <c r="H20" s="9" t="s">
        <v>27</v>
      </c>
      <c r="I20" s="9" t="s">
        <v>37</v>
      </c>
    </row>
    <row r="21" spans="1:9">
      <c r="A21" s="24" t="s">
        <v>65</v>
      </c>
      <c r="B21" s="25">
        <f ca="1">SUM(B14:B20)</f>
        <v>117</v>
      </c>
      <c r="G21" s="8" t="s">
        <v>66</v>
      </c>
      <c r="H21" s="8">
        <f ca="1">RANDBETWEEN(20,40)</f>
        <v>40</v>
      </c>
      <c r="I21" s="36">
        <f ca="1" t="shared" ref="I21:I26" si="4">RAND()</f>
        <v>0.913347379270443</v>
      </c>
    </row>
    <row r="22" spans="7:9">
      <c r="G22" s="8" t="s">
        <v>67</v>
      </c>
      <c r="H22" s="8">
        <f ca="1">RANDBETWEEN(20,40)</f>
        <v>24</v>
      </c>
      <c r="I22" s="36">
        <f ca="1" t="shared" si="4"/>
        <v>0.19952289382644</v>
      </c>
    </row>
    <row r="23" spans="1:9">
      <c r="A23" s="26" t="s">
        <v>25</v>
      </c>
      <c r="G23" s="8" t="s">
        <v>68</v>
      </c>
      <c r="H23" s="8">
        <f ca="1">RANDBETWEEN(20,40)</f>
        <v>31</v>
      </c>
      <c r="I23" s="36">
        <f ca="1" t="shared" si="4"/>
        <v>0.594111825762583</v>
      </c>
    </row>
    <row r="24" spans="1:9">
      <c r="A24" s="27" t="s">
        <v>69</v>
      </c>
      <c r="B24" s="27"/>
      <c r="G24" s="8" t="s">
        <v>70</v>
      </c>
      <c r="H24" s="8">
        <f ca="1">RANDBETWEEN(10,20)</f>
        <v>10</v>
      </c>
      <c r="I24" s="36">
        <f ca="1" t="shared" si="4"/>
        <v>0.0208280264704677</v>
      </c>
    </row>
    <row r="25" spans="1:9">
      <c r="A25" s="27" t="s">
        <v>71</v>
      </c>
      <c r="B25" s="28" t="s">
        <v>27</v>
      </c>
      <c r="G25" s="8" t="s">
        <v>72</v>
      </c>
      <c r="H25" s="8">
        <f ca="1">RANDBETWEEN(10,20)</f>
        <v>18</v>
      </c>
      <c r="I25" s="36">
        <f ca="1" t="shared" si="4"/>
        <v>0.503531103850578</v>
      </c>
    </row>
    <row r="26" spans="1:9">
      <c r="A26" s="29" t="s">
        <v>73</v>
      </c>
      <c r="B26" s="29">
        <v>7</v>
      </c>
      <c r="G26" s="8" t="s">
        <v>74</v>
      </c>
      <c r="H26" s="8">
        <f ca="1">RANDBETWEEN(10,20)</f>
        <v>12</v>
      </c>
      <c r="I26" s="36">
        <f ca="1" t="shared" si="4"/>
        <v>0.48198792323708</v>
      </c>
    </row>
    <row r="27" spans="1:2">
      <c r="A27" s="29" t="s">
        <v>75</v>
      </c>
      <c r="B27" s="29">
        <v>14</v>
      </c>
    </row>
    <row r="28" spans="1:2">
      <c r="A28" s="29" t="s">
        <v>76</v>
      </c>
      <c r="B28" s="29">
        <v>5</v>
      </c>
    </row>
    <row r="29" spans="1:2">
      <c r="A29" s="29" t="s">
        <v>77</v>
      </c>
      <c r="B29" s="29">
        <v>12</v>
      </c>
    </row>
    <row r="30" spans="1:2">
      <c r="A30" s="29" t="s">
        <v>78</v>
      </c>
      <c r="B30" s="29">
        <v>12</v>
      </c>
    </row>
    <row r="31" spans="1:8">
      <c r="A31" s="30" t="s">
        <v>65</v>
      </c>
      <c r="B31" s="30">
        <f>SUM(B26:B30)</f>
        <v>50</v>
      </c>
      <c r="G31" s="9" t="s">
        <v>79</v>
      </c>
      <c r="H31" s="9" t="s">
        <v>80</v>
      </c>
    </row>
    <row r="32" ht="15.6" spans="7:8">
      <c r="G32" s="13" t="s">
        <v>81</v>
      </c>
      <c r="H32" s="31">
        <f ca="1">RANDBETWEEN(400000,600000)</f>
        <v>406012</v>
      </c>
    </row>
    <row r="33" ht="15.6" spans="1:8">
      <c r="A33" s="26" t="s">
        <v>25</v>
      </c>
      <c r="G33" s="13" t="s">
        <v>82</v>
      </c>
      <c r="H33" s="31">
        <f ca="1" t="shared" ref="H33:H43" si="5">RANDBETWEEN(400000,600000)</f>
        <v>560103</v>
      </c>
    </row>
    <row r="34" ht="15.6" spans="1:8">
      <c r="A34" s="32" t="s">
        <v>83</v>
      </c>
      <c r="B34" s="32" t="s">
        <v>27</v>
      </c>
      <c r="C34" s="32" t="s">
        <v>84</v>
      </c>
      <c r="G34" s="13" t="s">
        <v>85</v>
      </c>
      <c r="H34" s="31">
        <f ca="1" t="shared" si="5"/>
        <v>482632</v>
      </c>
    </row>
    <row r="35" ht="15.6" spans="1:8">
      <c r="A35" s="29" t="s">
        <v>86</v>
      </c>
      <c r="B35" s="29">
        <f ca="1">RANDBETWEEN(20,80)</f>
        <v>76</v>
      </c>
      <c r="C35" s="29">
        <v>0</v>
      </c>
      <c r="G35" s="13" t="s">
        <v>87</v>
      </c>
      <c r="H35" s="31">
        <f ca="1" t="shared" si="5"/>
        <v>501824</v>
      </c>
    </row>
    <row r="36" ht="15.6" spans="1:8">
      <c r="A36" s="29" t="s">
        <v>88</v>
      </c>
      <c r="B36" s="29">
        <f ca="1">RANDBETWEEN(20,80)</f>
        <v>58</v>
      </c>
      <c r="C36" s="29">
        <v>0</v>
      </c>
      <c r="G36" s="13" t="s">
        <v>89</v>
      </c>
      <c r="H36" s="31">
        <f ca="1" t="shared" si="5"/>
        <v>476807</v>
      </c>
    </row>
    <row r="37" ht="15.6" spans="1:8">
      <c r="A37" s="29" t="s">
        <v>90</v>
      </c>
      <c r="B37" s="29">
        <f ca="1">RANDBETWEEN(20,80)</f>
        <v>39</v>
      </c>
      <c r="C37" s="29">
        <v>0</v>
      </c>
      <c r="G37" s="13" t="s">
        <v>91</v>
      </c>
      <c r="H37" s="31">
        <f ca="1" t="shared" si="5"/>
        <v>433952</v>
      </c>
    </row>
    <row r="38" ht="15.6" spans="1:8">
      <c r="A38" s="29" t="s">
        <v>92</v>
      </c>
      <c r="B38" s="29">
        <f ca="1">RANDBETWEEN(20,80)</f>
        <v>37</v>
      </c>
      <c r="C38" s="29">
        <v>0</v>
      </c>
      <c r="G38" s="13" t="s">
        <v>93</v>
      </c>
      <c r="H38" s="31">
        <f ca="1" t="shared" si="5"/>
        <v>548219</v>
      </c>
    </row>
    <row r="39" ht="15.6" spans="1:8">
      <c r="A39" s="29" t="s">
        <v>94</v>
      </c>
      <c r="B39" s="29">
        <f ca="1">RANDBETWEEN(20,80)</f>
        <v>35</v>
      </c>
      <c r="C39" s="29">
        <v>0</v>
      </c>
      <c r="G39" s="13" t="s">
        <v>95</v>
      </c>
      <c r="H39" s="31">
        <f ca="1" t="shared" si="5"/>
        <v>572436</v>
      </c>
    </row>
    <row r="40" ht="15.6" spans="1:8">
      <c r="A40" s="29" t="s">
        <v>96</v>
      </c>
      <c r="B40" s="29">
        <f ca="1">SUM(B35:B39)</f>
        <v>245</v>
      </c>
      <c r="C40" s="29"/>
      <c r="D40" s="33"/>
      <c r="E40" s="33"/>
      <c r="G40" s="13" t="s">
        <v>97</v>
      </c>
      <c r="H40" s="31">
        <f ca="1" t="shared" si="5"/>
        <v>499191</v>
      </c>
    </row>
    <row r="41" ht="15.6" spans="1:8">
      <c r="A41" s="29"/>
      <c r="B41" s="29"/>
      <c r="C41" s="29"/>
      <c r="D41" s="33"/>
      <c r="E41" s="33"/>
      <c r="G41" s="13" t="s">
        <v>98</v>
      </c>
      <c r="H41" s="31">
        <f ca="1" t="shared" si="5"/>
        <v>538415</v>
      </c>
    </row>
    <row r="42" ht="15.6" spans="1:8">
      <c r="A42" s="29" t="s">
        <v>99</v>
      </c>
      <c r="B42" s="29">
        <f ca="1">SUM(B37:B39)</f>
        <v>111</v>
      </c>
      <c r="C42" s="29">
        <f ca="1">B40-B42</f>
        <v>134</v>
      </c>
      <c r="D42" s="34">
        <f ca="1">B42/B40</f>
        <v>0.453061224489796</v>
      </c>
      <c r="E42" s="33"/>
      <c r="G42" s="13" t="s">
        <v>100</v>
      </c>
      <c r="H42" s="31">
        <f ca="1" t="shared" si="5"/>
        <v>592446</v>
      </c>
    </row>
    <row r="43" ht="15.6" spans="2:8">
      <c r="B43" s="35"/>
      <c r="D43" s="33"/>
      <c r="E43" s="33"/>
      <c r="G43" s="13" t="s">
        <v>101</v>
      </c>
      <c r="H43" s="31">
        <f ca="1" t="shared" si="5"/>
        <v>456261</v>
      </c>
    </row>
    <row r="44" ht="15.6" spans="4:5">
      <c r="D44" s="33"/>
      <c r="E44" s="33"/>
    </row>
    <row r="45" ht="15.6" spans="4:5">
      <c r="D45" s="33"/>
      <c r="E45" s="33"/>
    </row>
    <row r="46" ht="15.6" spans="1:5">
      <c r="A46" s="7" t="s">
        <v>102</v>
      </c>
      <c r="B46" s="14" t="s">
        <v>103</v>
      </c>
      <c r="C46" s="14" t="s">
        <v>104</v>
      </c>
      <c r="D46" s="7" t="s">
        <v>65</v>
      </c>
      <c r="E46" s="33"/>
    </row>
    <row r="47" ht="15.6" spans="1:5">
      <c r="A47" s="29" t="s">
        <v>105</v>
      </c>
      <c r="B47" s="8">
        <f ca="1" t="shared" ref="B47:C49" si="6">RANDBETWEEN(10,25)</f>
        <v>22</v>
      </c>
      <c r="C47" s="8">
        <f ca="1" t="shared" si="6"/>
        <v>10</v>
      </c>
      <c r="D47" s="29">
        <f ca="1">SUM(B47:C47)</f>
        <v>32</v>
      </c>
      <c r="E47" s="33"/>
    </row>
    <row r="48" ht="15.6" spans="1:5">
      <c r="A48" s="29" t="s">
        <v>106</v>
      </c>
      <c r="B48" s="8">
        <f ca="1" t="shared" si="6"/>
        <v>16</v>
      </c>
      <c r="C48" s="8">
        <f ca="1" t="shared" si="6"/>
        <v>18</v>
      </c>
      <c r="D48" s="29">
        <f ca="1">SUM(B48:C48)</f>
        <v>34</v>
      </c>
      <c r="E48" s="33"/>
    </row>
    <row r="49" ht="15.6" spans="1:5">
      <c r="A49" s="29" t="s">
        <v>107</v>
      </c>
      <c r="B49" s="8">
        <f ca="1" t="shared" si="6"/>
        <v>19</v>
      </c>
      <c r="C49" s="8">
        <f ca="1" t="shared" si="6"/>
        <v>23</v>
      </c>
      <c r="D49" s="29">
        <f ca="1">SUM(B49:C49)</f>
        <v>42</v>
      </c>
      <c r="E49" s="33"/>
    </row>
    <row r="50" ht="15.6" spans="1:5">
      <c r="A50" s="29" t="s">
        <v>108</v>
      </c>
      <c r="B50" s="8">
        <f ca="1">RANDBETWEEN(5,10)</f>
        <v>9</v>
      </c>
      <c r="C50" s="8">
        <f ca="1">RANDBETWEEN(5,10)</f>
        <v>6</v>
      </c>
      <c r="D50" s="29">
        <f ca="1">SUM(B50:C50)</f>
        <v>15</v>
      </c>
      <c r="E50" s="33"/>
    </row>
    <row r="51" ht="15.6" spans="1:5">
      <c r="A51" s="29" t="s">
        <v>109</v>
      </c>
      <c r="B51" s="8">
        <f ca="1">RANDBETWEEN(5,10)</f>
        <v>5</v>
      </c>
      <c r="C51" s="8">
        <f ca="1">RANDBETWEEN(5,10)</f>
        <v>7</v>
      </c>
      <c r="D51" s="29">
        <f ca="1">SUM(B51:C51)</f>
        <v>12</v>
      </c>
      <c r="E51" s="33"/>
    </row>
    <row r="52" spans="1:4">
      <c r="A52" s="29" t="s">
        <v>50</v>
      </c>
      <c r="B52" s="8">
        <f ca="1">SUM(B47:B51)</f>
        <v>71</v>
      </c>
      <c r="C52" s="8">
        <f ca="1">SUM(C47:C51)</f>
        <v>64</v>
      </c>
      <c r="D52" s="29">
        <f ca="1">SUM(D47:D51)</f>
        <v>135</v>
      </c>
    </row>
    <row r="53" spans="1:4">
      <c r="A53" s="29" t="s">
        <v>110</v>
      </c>
      <c r="B53" s="36">
        <f ca="1">B52/$D$52</f>
        <v>0.525925925925926</v>
      </c>
      <c r="C53" s="36">
        <f ca="1">C52/$D$52</f>
        <v>0.474074074074074</v>
      </c>
      <c r="D53" s="8"/>
    </row>
    <row r="56" spans="1:1">
      <c r="A56" s="37" t="s">
        <v>111</v>
      </c>
    </row>
    <row r="57" spans="1:3">
      <c r="A57" s="8" t="s">
        <v>79</v>
      </c>
      <c r="B57" s="8" t="s">
        <v>27</v>
      </c>
      <c r="C57" s="38" t="s">
        <v>112</v>
      </c>
    </row>
    <row r="58" spans="1:3">
      <c r="A58" s="8" t="s">
        <v>113</v>
      </c>
      <c r="B58" s="8">
        <v>300</v>
      </c>
      <c r="C58" s="8">
        <f t="shared" ref="C58:C63" si="7">($B$58-B58)/2</f>
        <v>0</v>
      </c>
    </row>
    <row r="59" spans="1:3">
      <c r="A59" s="8" t="s">
        <v>114</v>
      </c>
      <c r="B59" s="8">
        <v>260</v>
      </c>
      <c r="C59" s="8">
        <f t="shared" si="7"/>
        <v>20</v>
      </c>
    </row>
    <row r="60" spans="1:3">
      <c r="A60" s="8" t="s">
        <v>32</v>
      </c>
      <c r="B60" s="8">
        <v>150</v>
      </c>
      <c r="C60" s="8">
        <f t="shared" si="7"/>
        <v>75</v>
      </c>
    </row>
    <row r="61" spans="1:3">
      <c r="A61" s="8" t="s">
        <v>115</v>
      </c>
      <c r="B61" s="8">
        <v>100</v>
      </c>
      <c r="C61" s="8">
        <f t="shared" si="7"/>
        <v>100</v>
      </c>
    </row>
    <row r="62" spans="1:3">
      <c r="A62" s="8" t="s">
        <v>116</v>
      </c>
      <c r="B62" s="8">
        <v>80</v>
      </c>
      <c r="C62" s="8">
        <f t="shared" si="7"/>
        <v>110</v>
      </c>
    </row>
    <row r="63" spans="1:3">
      <c r="A63" s="8" t="s">
        <v>117</v>
      </c>
      <c r="B63" s="8">
        <v>50</v>
      </c>
      <c r="C63" s="8">
        <f t="shared" si="7"/>
        <v>125</v>
      </c>
    </row>
    <row r="67" spans="1:1">
      <c r="A67" s="37" t="s">
        <v>111</v>
      </c>
    </row>
    <row r="68" spans="1:4">
      <c r="A68" s="8" t="s">
        <v>26</v>
      </c>
      <c r="B68" s="8" t="s">
        <v>118</v>
      </c>
      <c r="C68" s="8" t="s">
        <v>119</v>
      </c>
      <c r="D68" s="38" t="s">
        <v>120</v>
      </c>
    </row>
    <row r="69" spans="1:4">
      <c r="A69" s="8" t="s">
        <v>34</v>
      </c>
      <c r="B69" s="41">
        <v>22</v>
      </c>
      <c r="C69" s="41">
        <v>16</v>
      </c>
      <c r="D69" s="8">
        <f>B69-C69</f>
        <v>6</v>
      </c>
    </row>
    <row r="70" spans="1:4">
      <c r="A70" s="8" t="s">
        <v>39</v>
      </c>
      <c r="B70" s="41">
        <v>21</v>
      </c>
      <c r="C70" s="41">
        <v>18</v>
      </c>
      <c r="D70" s="8">
        <f t="shared" ref="D70:D79" si="8">B70-C70</f>
        <v>3</v>
      </c>
    </row>
    <row r="71" spans="1:4">
      <c r="A71" s="8" t="s">
        <v>41</v>
      </c>
      <c r="B71" s="41">
        <v>23</v>
      </c>
      <c r="C71" s="41">
        <v>15</v>
      </c>
      <c r="D71" s="8">
        <f t="shared" si="8"/>
        <v>8</v>
      </c>
    </row>
    <row r="72" spans="1:4">
      <c r="A72" s="8" t="s">
        <v>43</v>
      </c>
      <c r="B72" s="41">
        <v>21</v>
      </c>
      <c r="C72" s="41">
        <v>19</v>
      </c>
      <c r="D72" s="8">
        <f t="shared" si="8"/>
        <v>2</v>
      </c>
    </row>
    <row r="73" spans="1:4">
      <c r="A73" s="8" t="s">
        <v>45</v>
      </c>
      <c r="B73" s="41">
        <v>25</v>
      </c>
      <c r="C73" s="41">
        <v>15</v>
      </c>
      <c r="D73" s="8">
        <f t="shared" si="8"/>
        <v>10</v>
      </c>
    </row>
    <row r="74" spans="1:4">
      <c r="A74" s="8" t="s">
        <v>47</v>
      </c>
      <c r="B74" s="41">
        <v>22</v>
      </c>
      <c r="C74" s="41">
        <v>20</v>
      </c>
      <c r="D74" s="8">
        <f t="shared" si="8"/>
        <v>2</v>
      </c>
    </row>
    <row r="75" spans="1:4">
      <c r="A75" s="8" t="s">
        <v>49</v>
      </c>
      <c r="B75" s="41">
        <v>25</v>
      </c>
      <c r="C75" s="41">
        <v>16</v>
      </c>
      <c r="D75" s="8">
        <f t="shared" si="8"/>
        <v>9</v>
      </c>
    </row>
    <row r="76" spans="1:4">
      <c r="A76" s="8" t="s">
        <v>51</v>
      </c>
      <c r="B76" s="41">
        <v>21</v>
      </c>
      <c r="C76" s="41">
        <v>15</v>
      </c>
      <c r="D76" s="8">
        <f t="shared" si="8"/>
        <v>6</v>
      </c>
    </row>
    <row r="77" spans="1:4">
      <c r="A77" s="8" t="s">
        <v>52</v>
      </c>
      <c r="B77" s="41">
        <v>23</v>
      </c>
      <c r="C77" s="41">
        <v>20</v>
      </c>
      <c r="D77" s="8">
        <f t="shared" si="8"/>
        <v>3</v>
      </c>
    </row>
    <row r="78" spans="1:4">
      <c r="A78" s="8" t="s">
        <v>53</v>
      </c>
      <c r="B78" s="41">
        <v>20</v>
      </c>
      <c r="C78" s="41">
        <v>18</v>
      </c>
      <c r="D78" s="8">
        <f t="shared" si="8"/>
        <v>2</v>
      </c>
    </row>
    <row r="79" spans="1:4">
      <c r="A79" s="8" t="s">
        <v>57</v>
      </c>
      <c r="B79" s="41">
        <v>22</v>
      </c>
      <c r="C79" s="41">
        <v>17</v>
      </c>
      <c r="D79" s="8">
        <f t="shared" si="8"/>
        <v>5</v>
      </c>
    </row>
  </sheetData>
  <mergeCells count="4">
    <mergeCell ref="A2:D2"/>
    <mergeCell ref="K2:M2"/>
    <mergeCell ref="N2:P2"/>
    <mergeCell ref="A24:B2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L18"/>
  <sheetViews>
    <sheetView showGridLines="0" workbookViewId="0">
      <selection activeCell="H39" sqref="H39"/>
    </sheetView>
  </sheetViews>
  <sheetFormatPr defaultColWidth="9" defaultRowHeight="13.8"/>
  <sheetData>
    <row r="1" spans="1:12">
      <c r="A1" s="1" t="s">
        <v>121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2" t="s">
        <v>122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ht="36.6" spans="1:12">
      <c r="A11" s="2" t="s">
        <v>123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ht="36.6" spans="1:12">
      <c r="A12" s="2" t="s">
        <v>124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3" t="s">
        <v>125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</sheetData>
  <sheetProtection sheet="1" objects="1" scenarios="1"/>
  <mergeCells count="5">
    <mergeCell ref="A11:L11"/>
    <mergeCell ref="A12:L12"/>
    <mergeCell ref="A1:L6"/>
    <mergeCell ref="A7:L10"/>
    <mergeCell ref="A13:L18"/>
  </mergeCells>
  <hyperlinks>
    <hyperlink ref="A13" r:id="rId2" display="https://shop286919752.taobao.com/category-1581611678.htm?spm=2013.1.0.0.e2bc2753At4i7j&amp;search=y&amp;parentCatId=1581611677&amp;parentCatName=%B1%ED%B8%F1%C4%A3%B0%E5&amp;catName=%CA%FD%BE%DD%B7%D6%CE%F6%CD%BC%B1%ED"/>
    <hyperlink ref="A1:L6" r:id="rId3" display="晨 書 暮 雪"/>
  </hyperlinks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H33" sqref="H33"/>
    </sheetView>
  </sheetViews>
  <sheetFormatPr defaultColWidth="9" defaultRowHeight="13.8"/>
  <sheetData/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L18"/>
  <sheetViews>
    <sheetView showGridLines="0" workbookViewId="0">
      <selection activeCell="R9" sqref="R9"/>
    </sheetView>
  </sheetViews>
  <sheetFormatPr defaultColWidth="9" defaultRowHeight="13.8"/>
  <sheetData>
    <row r="1" spans="1:12">
      <c r="A1" s="1" t="s">
        <v>121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2" t="s">
        <v>122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ht="36.6" spans="1:12">
      <c r="A11" s="2" t="s">
        <v>123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ht="36.6" spans="1:12">
      <c r="A12" s="2" t="s">
        <v>124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3" t="s">
        <v>125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</sheetData>
  <mergeCells count="5">
    <mergeCell ref="A11:L11"/>
    <mergeCell ref="A12:L12"/>
    <mergeCell ref="A1:L6"/>
    <mergeCell ref="A7:L10"/>
    <mergeCell ref="A13:L18"/>
  </mergeCells>
  <hyperlinks>
    <hyperlink ref="A13" r:id="rId1" display="https://shop286919752.taobao.com/category-1581611678.htm?spm=2013.1.0.0.e2bc2753At4i7j&amp;search=y&amp;parentCatId=1581611677&amp;parentCatName=%B1%ED%B8%F1%C4%A3%B0%E5&amp;catName=%CA%FD%BE%DD%B7%D6%CE%F6%CD%BC%B1%ED"/>
    <hyperlink ref="A1:L6" r:id="rId2" display="晨 書 暮 雪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Application>簡報雲PPT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晨書暮雪 (2)</vt:lpstr>
      <vt:lpstr>預覽圖</vt:lpstr>
      <vt:lpstr>分析看板</vt:lpstr>
      <vt:lpstr>基礎資料</vt:lpstr>
      <vt:lpstr>備註</vt:lpstr>
      <vt:lpstr>圖形</vt:lpstr>
      <vt:lpstr>備註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2019-04-16T02:28:00Z</dcterms:created>
  <cp:lastPrinted>2022-03-30T12:49:00Z</cp:lastPrinted>
  <dcterms:modified xsi:type="dcterms:W3CDTF">2023-02-01T09:45:17Z</dcterms:modified>
</cp:coreProperties>
</file>