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<sst xmlns="http://schemas.openxmlformats.org/spreadsheetml/2006/main" count="20" uniqueCount="20">
  <si>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人力資源入、離職分析</t>
  </si>
  <si>
    <t>年初人數</t>
  </si>
  <si>
    <t>年度入職</t>
  </si>
  <si>
    <t>年度離職</t>
  </si>
  <si>
    <t>年末人數</t>
  </si>
  <si>
    <t>年初佔比</t>
  </si>
  <si>
    <t>年末佔比</t>
  </si>
  <si>
    <t>正差額</t>
  </si>
  <si>
    <t>負差額</t>
  </si>
  <si>
    <t>部門1</t>
  </si>
  <si>
    <t>部門2</t>
  </si>
  <si>
    <t>部門3</t>
  </si>
  <si>
    <t>部門4</t>
  </si>
  <si>
    <t>部門5</t>
  </si>
  <si>
    <t>部門6</t>
  </si>
  <si>
    <t>部門7</t>
  </si>
  <si>
    <t>部門8</t>
  </si>
  <si>
    <t>部門9</t>
  </si>
  <si>
    <t>部門10</t>
  </si>
  <si>
    <t>合計</t>
  </si>
</sst>
</file>

<file path=xl/styles.xml><?xml version="1.0" encoding="utf-8"?>
<styleSheet xmlns="http://schemas.openxmlformats.org/spreadsheetml/2006/main">
  <numFmts count="5">
    <numFmt numFmtId="176" formatCode="0_ "/>
    <numFmt numFmtId="177" formatCode="_ &quot;￥&quot;* #,##0_ ;_ &quot;￥&quot;* \-#,##0_ ;_ &quot;￥&quot;* &quot;-&quot;_ ;_ @_ "/>
    <numFmt numFmtId="178" formatCode="_ * #,##0_ ;_ * \-#,##0_ ;_ * &quot;-&quot;_ ;_ @_ "/>
    <numFmt numFmtId="179" formatCode="_ &quot;￥&quot;* #,##0.00_ ;_ &quot;￥&quot;* \-#,##0.00_ ;_ &quot;￥&quot;* &quot;-&quot;??_ ;_ @_ "/>
    <numFmt numFmtId="180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rgb="FFFAFEFF"/>
      <name val="微软雅黑"/>
      <charset val="134"/>
    </font>
    <font>
      <sz val="11"/>
      <color rgb="FFFAFEF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0CB5D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939C"/>
        <bgColor indexed="64"/>
      </patternFill>
    </fill>
    <fill>
      <patternFill patternType="solid">
        <fgColor rgb="FF0CB5D4"/>
        <bgColor indexed="64"/>
      </patternFill>
    </fill>
    <fill>
      <patternFill patternType="solid">
        <fgColor rgb="FF12B3C7"/>
        <bgColor indexed="64"/>
      </patternFill>
    </fill>
    <fill>
      <patternFill patternType="solid">
        <fgColor rgb="FFD4F7FD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FE939C"/>
      </left>
      <right style="thin">
        <color rgb="FFFE939C"/>
      </right>
      <top style="thin">
        <color rgb="FFFE939C"/>
      </top>
      <bottom style="thin">
        <color rgb="FFFE939C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8" borderId="2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8" fillId="16" borderId="2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76" fontId="4" fillId="6" borderId="1" xfId="0" applyNumberFormat="1" applyFont="1" applyFill="1" applyBorder="1" applyAlignment="1">
      <alignment horizontal="center" vertical="center"/>
    </xf>
    <xf numFmtId="10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ont>
        <b val="0"/>
        <i val="0"/>
        <u val="none"/>
        <sz val="11"/>
        <color rgb="FFFAFEFF"/>
      </font>
      <fill>
        <patternFill patternType="solid">
          <bgColor rgb="FF0CB5D4"/>
        </patternFill>
      </fill>
      <border>
        <left style="thick">
          <color rgb="FFFAFEFF"/>
        </left>
        <right style="thick">
          <color rgb="FFFAFEFF"/>
        </right>
        <top style="thick">
          <color rgb="FFFAFEFF"/>
        </top>
        <bottom style="thick">
          <color rgb="FFFAFEFF"/>
        </bottom>
        <vertical style="thick">
          <color rgb="FFFAFEFF"/>
        </vertical>
        <horizontal style="thick">
          <color rgb="FFFAFEFF"/>
        </horizontal>
      </border>
    </dxf>
    <dxf>
      <font>
        <b val="0"/>
        <i val="0"/>
        <u val="none"/>
        <sz val="11"/>
        <color rgb="FFFAFEFF"/>
      </font>
      <fill>
        <patternFill patternType="solid">
          <bgColor rgb="FF0CB5D4"/>
        </patternFill>
      </fill>
      <border>
        <left style="thick">
          <color rgb="FFFAFEFF"/>
        </left>
        <right style="thick">
          <color rgb="FFFAFEFF"/>
        </right>
        <top style="thick">
          <color rgb="FFFAFEFF"/>
        </top>
        <bottom style="thick">
          <color rgb="FFFAFEFF"/>
        </bottom>
        <vertical style="thick">
          <color rgb="FFFAFEFF"/>
        </vertical>
        <horizontal style="thick">
          <color rgb="FFFAFEFF"/>
        </horizontal>
      </border>
    </dxf>
    <dxf>
      <font>
        <b val="0"/>
        <i val="0"/>
        <u val="none"/>
        <sz val="11"/>
        <color rgb="FF0CB5D4"/>
      </font>
      <fill>
        <patternFill patternType="solid">
          <bgColor rgb="FFD4F7FD"/>
        </patternFill>
      </fill>
      <border>
        <left style="thick">
          <color rgb="FFFAFEFF"/>
        </left>
        <right style="thick">
          <color rgb="FFFAFEFF"/>
        </right>
        <top style="thick">
          <color rgb="FFFAFEFF"/>
        </top>
        <bottom style="thick">
          <color rgb="FFFAFEFF"/>
        </bottom>
        <vertical style="thick">
          <color rgb="FFFAFEFF"/>
        </vertical>
        <horizontal style="thick">
          <color rgb="FFFAFEFF"/>
        </horizontal>
      </border>
    </dxf>
  </dxfs>
  <tableStyles count="1" defaultTableStyle="TableStyleMedium2" defaultPivotStyle="PivotStyleLight16">
    <tableStyle name="首行首列填充表格样式65" count="3">
      <tableStyleElement type="wholeTable" dxfId="2"/>
      <tableStyleElement type="headerRow" dxfId="1"/>
      <tableStyleElement type="firstColumn" dxfId="0"/>
    </tableStyle>
  </tableStyles>
  <colors>
    <mruColors>
      <color rgb="0012B3C7"/>
      <color rgb="00FE939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4" Type="http://schemas.microsoft.com/office/2011/relationships/chartColorStyle" Target="colors1.xml"/><Relationship Id="rId3" Type="http://schemas.microsoft.com/office/2011/relationships/chartStyle" Target="style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4" Type="http://schemas.microsoft.com/office/2011/relationships/chartColorStyle" Target="colors3.xml"/><Relationship Id="rId3" Type="http://schemas.microsoft.com/office/2011/relationships/chartStyle" Target="style3.xml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4.xml.rels><?xml version="1.0" encoding="UTF-8" standalone="yes"?>
<Relationships xmlns="http://schemas.openxmlformats.org/package/2006/relationships"><Relationship Id="rId4" Type="http://schemas.microsoft.com/office/2011/relationships/chartColorStyle" Target="colors4.xml"/><Relationship Id="rId3" Type="http://schemas.microsoft.com/office/2011/relationships/chartStyle" Target="style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rgbClr val="12B3C7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  <a:r>
              <a:rPr b="1">
                <a:solidFill>
                  <a:srgbClr val="12B3C7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rPr>
              <a:t>各部門年初、年末人數對比</a:t>
            </a:r>
            <a:endParaRPr b="1">
              <a:solidFill>
                <a:srgbClr val="12B3C7"/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131617148940288"/>
          <c:y val="0.166267369429804"/>
          <c:w val="0.983934965644053"/>
          <c:h val="0.7346430282702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Sheet1!$D$3</c:f>
              <c:strCache>
                <c:ptCount val="1"/>
                <c:pt idx="0">
                  <c:v>年初人數</c:v>
                </c:pt>
              </c:strCache>
            </c:strRef>
          </c:tx>
          <c:spPr>
            <a:blipFill rotWithShape="1"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Sheet1!$C$4:$C$13</c:f>
              <c:strCache>
                <c:ptCount val="10"/>
                <c:pt idx="0">
                  <c:v>部門1</c:v>
                </c:pt>
                <c:pt idx="1">
                  <c:v>部門2</c:v>
                </c:pt>
                <c:pt idx="2">
                  <c:v>部門3</c:v>
                </c:pt>
                <c:pt idx="3">
                  <c:v>部門4</c:v>
                </c:pt>
                <c:pt idx="4">
                  <c:v>部門5</c:v>
                </c:pt>
                <c:pt idx="5">
                  <c:v>部門6</c:v>
                </c:pt>
                <c:pt idx="6">
                  <c:v>部門7</c:v>
                </c:pt>
                <c:pt idx="7">
                  <c:v>部門8</c:v>
                </c:pt>
                <c:pt idx="8">
                  <c:v>部門9</c:v>
                </c:pt>
                <c:pt idx="9">
                  <c:v>部門10</c:v>
                </c:pt>
              </c:strCache>
            </c:strRef>
          </c:cat>
          <c:val>
            <c:numRef>
              <c:f>Sheet1!$D$4:$D$13</c:f>
              <c:numCache>
                <c:formatCode>0_ </c:formatCode>
                <c:ptCount val="10"/>
                <c:pt idx="0">
                  <c:v>18.2604576288167</c:v>
                </c:pt>
                <c:pt idx="1">
                  <c:v>17.5332355348799</c:v>
                </c:pt>
                <c:pt idx="2">
                  <c:v>15.2526895587417</c:v>
                </c:pt>
                <c:pt idx="3">
                  <c:v>17.7202968910189</c:v>
                </c:pt>
                <c:pt idx="4">
                  <c:v>22.8089773288505</c:v>
                </c:pt>
                <c:pt idx="5">
                  <c:v>15.496955680148</c:v>
                </c:pt>
                <c:pt idx="6">
                  <c:v>23.4368418650228</c:v>
                </c:pt>
                <c:pt idx="7">
                  <c:v>13.0737468563835</c:v>
                </c:pt>
                <c:pt idx="8">
                  <c:v>16.0756001556214</c:v>
                </c:pt>
                <c:pt idx="9">
                  <c:v>17.9161063257105</c:v>
                </c:pt>
              </c:numCache>
            </c:numRef>
          </c:val>
        </c:ser>
        <c:ser>
          <c:idx val="1"/>
          <c:order val="1"/>
          <c:tx>
            <c:strRef>
              <c:f>Sheet1!$G$3</c:f>
              <c:strCache>
                <c:ptCount val="1"/>
                <c:pt idx="0">
                  <c:v>年末人數</c:v>
                </c:pt>
              </c:strCache>
            </c:strRef>
          </c:tx>
          <c:spPr>
            <a:blipFill rotWithShape="1"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Sheet1!$C$4:$C$13</c:f>
              <c:strCache>
                <c:ptCount val="10"/>
                <c:pt idx="0">
                  <c:v>部門1</c:v>
                </c:pt>
                <c:pt idx="1">
                  <c:v>部門2</c:v>
                </c:pt>
                <c:pt idx="2">
                  <c:v>部門3</c:v>
                </c:pt>
                <c:pt idx="3">
                  <c:v>部門4</c:v>
                </c:pt>
                <c:pt idx="4">
                  <c:v>部門5</c:v>
                </c:pt>
                <c:pt idx="5">
                  <c:v>部門6</c:v>
                </c:pt>
                <c:pt idx="6">
                  <c:v>部門7</c:v>
                </c:pt>
                <c:pt idx="7">
                  <c:v>部門8</c:v>
                </c:pt>
                <c:pt idx="8">
                  <c:v>部門9</c:v>
                </c:pt>
                <c:pt idx="9">
                  <c:v>部門10</c:v>
                </c:pt>
              </c:strCache>
            </c:strRef>
          </c:cat>
          <c:val>
            <c:numRef>
              <c:f>Sheet1!$G$4:$G$13</c:f>
              <c:numCache>
                <c:formatCode>0_ </c:formatCode>
                <c:ptCount val="10"/>
                <c:pt idx="0">
                  <c:v>16.2604576288167</c:v>
                </c:pt>
                <c:pt idx="1">
                  <c:v>18.5332355348799</c:v>
                </c:pt>
                <c:pt idx="2">
                  <c:v>17.2526895587417</c:v>
                </c:pt>
                <c:pt idx="3">
                  <c:v>21.7202968910189</c:v>
                </c:pt>
                <c:pt idx="4">
                  <c:v>17.8089773288505</c:v>
                </c:pt>
                <c:pt idx="5">
                  <c:v>16.496955680148</c:v>
                </c:pt>
                <c:pt idx="6">
                  <c:v>18.4368418650228</c:v>
                </c:pt>
                <c:pt idx="7">
                  <c:v>12.0737468563835</c:v>
                </c:pt>
                <c:pt idx="8">
                  <c:v>12.0756001556214</c:v>
                </c:pt>
                <c:pt idx="9">
                  <c:v>17.9161063257105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1"/>
        <c:overlap val="23"/>
        <c:axId val="602161926"/>
        <c:axId val="516008358"/>
      </c:barChart>
      <c:catAx>
        <c:axId val="602161926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noFill/>
          <a:ln w="9525" cap="flat" cmpd="sng" algn="ctr">
            <a:solidFill>
              <a:srgbClr val="12B3C7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16008358"/>
        <c:crosses val="autoZero"/>
        <c:auto val="1"/>
        <c:lblAlgn val="ctr"/>
        <c:lblOffset val="100"/>
        <c:noMultiLvlLbl val="0"/>
      </c:catAx>
      <c:valAx>
        <c:axId val="516008358"/>
        <c:scaling>
          <c:orientation val="minMax"/>
        </c:scaling>
        <c:delete val="1"/>
        <c:axPos val="l"/>
        <c:numFmt formatCode="0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0216192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2013888888889"/>
          <c:y val="0.06875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12B3C7"/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rgbClr val="FE939C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  <a:r>
              <a:rPr b="1">
                <a:solidFill>
                  <a:srgbClr val="FE939C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rPr>
              <a:t>總人數對比</a:t>
            </a:r>
            <a:endParaRPr b="1">
              <a:solidFill>
                <a:srgbClr val="FE939C"/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endParaRPr>
          </a:p>
        </c:rich>
      </c:tx>
      <c:layout>
        <c:manualLayout>
          <c:xMode val="edge"/>
          <c:yMode val="edge"/>
          <c:x val="0.0600513808606294"/>
          <c:y val="0.033890436397400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456005138086063"/>
          <c:y val="0.135329619312906"/>
          <c:w val="0.943159922928709"/>
          <c:h val="0.8138347260909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Sheet1!$D$3</c:f>
              <c:strCache>
                <c:ptCount val="1"/>
                <c:pt idx="0">
                  <c:v>年初人數</c:v>
                </c:pt>
              </c:strCache>
            </c:strRef>
          </c:tx>
          <c:spPr>
            <a:noFill/>
            <a:ln w="25400" cmpd="sng">
              <a:solidFill>
                <a:srgbClr val="12B3C7"/>
              </a:solidFill>
              <a:prstDash val="solid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rgbClr val="12B3C7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</c:f>
              <c:strCache>
                <c:ptCount val="1"/>
                <c:pt idx="0">
                  <c:v>合計</c:v>
                </c:pt>
              </c:strCache>
            </c:strRef>
          </c:cat>
          <c:val>
            <c:numRef>
              <c:f>Sheet1!$D$14</c:f>
              <c:numCache>
                <c:formatCode>0_ </c:formatCode>
                <c:ptCount val="1"/>
                <c:pt idx="0">
                  <c:v>177.574907825194</c:v>
                </c:pt>
              </c:numCache>
            </c:numRef>
          </c:val>
        </c:ser>
        <c:ser>
          <c:idx val="3"/>
          <c:order val="1"/>
          <c:tx>
            <c:strRef>
              <c:f>Sheet1!$G$3</c:f>
              <c:strCache>
                <c:ptCount val="1"/>
                <c:pt idx="0">
                  <c:v>年末人數</c:v>
                </c:pt>
              </c:strCache>
            </c:strRef>
          </c:tx>
          <c:spPr>
            <a:blipFill rotWithShape="1"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</c:f>
              <c:strCache>
                <c:ptCount val="1"/>
                <c:pt idx="0">
                  <c:v>合計</c:v>
                </c:pt>
              </c:strCache>
            </c:strRef>
          </c:cat>
          <c:val>
            <c:numRef>
              <c:f>Sheet1!$G$14</c:f>
              <c:numCache>
                <c:formatCode>0_ </c:formatCode>
                <c:ptCount val="1"/>
                <c:pt idx="0">
                  <c:v>168.574907825194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6"/>
        <c:overlap val="100"/>
        <c:axId val="939670160"/>
        <c:axId val="113799919"/>
      </c:barChart>
      <c:catAx>
        <c:axId val="939670160"/>
        <c:scaling>
          <c:orientation val="minMax"/>
        </c:scaling>
        <c:delete val="1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13799919"/>
        <c:crosses val="autoZero"/>
        <c:auto val="1"/>
        <c:lblAlgn val="ctr"/>
        <c:lblOffset val="100"/>
        <c:noMultiLvlLbl val="0"/>
      </c:catAx>
      <c:valAx>
        <c:axId val="113799919"/>
        <c:scaling>
          <c:orientation val="minMax"/>
          <c:min val="0"/>
        </c:scaling>
        <c:delete val="1"/>
        <c:axPos val="l"/>
        <c:numFmt formatCode="0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3967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</c:legendEntry>
      <c:layout>
        <c:manualLayout>
          <c:xMode val="edge"/>
          <c:yMode val="edge"/>
          <c:x val="0.616667046796297"/>
          <c:y val="0.0459880239520958"/>
          <c:w val="0.371278457819939"/>
          <c:h val="0.140838323353293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FE939C"/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rgbClr val="FE939C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  <a:r>
              <a:rPr b="1">
                <a:solidFill>
                  <a:srgbClr val="FE939C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rPr>
              <a:t>年初、年末佔比對比</a:t>
            </a:r>
            <a:endParaRPr b="1">
              <a:solidFill>
                <a:srgbClr val="FE939C"/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1933471933472"/>
          <c:y val="0.145196243679268"/>
          <c:w val="0.857574497574498"/>
          <c:h val="0.84758006260534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Sheet1!$H$3</c:f>
              <c:strCache>
                <c:ptCount val="1"/>
                <c:pt idx="0">
                  <c:v>年初佔比</c:v>
                </c:pt>
              </c:strCache>
            </c:strRef>
          </c:tx>
          <c:spPr>
            <a:blipFill rotWithShape="1"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rgbClr val="12B3C7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Sheet1!$C$4:$C$13</c:f>
              <c:strCache>
                <c:ptCount val="10"/>
                <c:pt idx="0">
                  <c:v>部門1</c:v>
                </c:pt>
                <c:pt idx="1">
                  <c:v>部門2</c:v>
                </c:pt>
                <c:pt idx="2">
                  <c:v>部門3</c:v>
                </c:pt>
                <c:pt idx="3">
                  <c:v>部門4</c:v>
                </c:pt>
                <c:pt idx="4">
                  <c:v>部門5</c:v>
                </c:pt>
                <c:pt idx="5">
                  <c:v>部門6</c:v>
                </c:pt>
                <c:pt idx="6">
                  <c:v>部門7</c:v>
                </c:pt>
                <c:pt idx="7">
                  <c:v>部門8</c:v>
                </c:pt>
                <c:pt idx="8">
                  <c:v>部門9</c:v>
                </c:pt>
                <c:pt idx="9">
                  <c:v>部門10</c:v>
                </c:pt>
              </c:strCache>
            </c:strRef>
          </c:cat>
          <c:val>
            <c:numRef>
              <c:f>Sheet1!$H$4:$H$13</c:f>
              <c:numCache>
                <c:formatCode>0.00%</c:formatCode>
                <c:ptCount val="10"/>
                <c:pt idx="0">
                  <c:v>0.102832420708856</c:v>
                </c:pt>
                <c:pt idx="1">
                  <c:v>0.0987371231082924</c:v>
                </c:pt>
                <c:pt idx="2">
                  <c:v>0.0858943965988516</c:v>
                </c:pt>
                <c:pt idx="3">
                  <c:v>0.0997905453424921</c:v>
                </c:pt>
                <c:pt idx="4">
                  <c:v>0.128447074016245</c:v>
                </c:pt>
                <c:pt idx="5">
                  <c:v>0.0872699632506825</c:v>
                </c:pt>
                <c:pt idx="6">
                  <c:v>0.131982846856349</c:v>
                </c:pt>
                <c:pt idx="7">
                  <c:v>0.0736238414340239</c:v>
                </c:pt>
                <c:pt idx="8">
                  <c:v>0.090528556948183</c:v>
                </c:pt>
                <c:pt idx="9">
                  <c:v>0.100893231736025</c:v>
                </c:pt>
              </c:numCache>
            </c:numRef>
          </c:val>
        </c:ser>
        <c:ser>
          <c:idx val="1"/>
          <c:order val="1"/>
          <c:tx>
            <c:strRef>
              <c:f>Sheet1!$I$3</c:f>
              <c:strCache>
                <c:ptCount val="1"/>
                <c:pt idx="0">
                  <c:v>年末佔比</c:v>
                </c:pt>
              </c:strCache>
            </c:strRef>
          </c:tx>
          <c:spPr>
            <a:blipFill rotWithShape="1"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rgbClr val="FE939C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Sheet1!$C$4:$C$13</c:f>
              <c:strCache>
                <c:ptCount val="10"/>
                <c:pt idx="0">
                  <c:v>部門1</c:v>
                </c:pt>
                <c:pt idx="1">
                  <c:v>部門2</c:v>
                </c:pt>
                <c:pt idx="2">
                  <c:v>部門3</c:v>
                </c:pt>
                <c:pt idx="3">
                  <c:v>部門4</c:v>
                </c:pt>
                <c:pt idx="4">
                  <c:v>部門5</c:v>
                </c:pt>
                <c:pt idx="5">
                  <c:v>部門6</c:v>
                </c:pt>
                <c:pt idx="6">
                  <c:v>部門7</c:v>
                </c:pt>
                <c:pt idx="7">
                  <c:v>部門8</c:v>
                </c:pt>
                <c:pt idx="8">
                  <c:v>部門9</c:v>
                </c:pt>
                <c:pt idx="9">
                  <c:v>部門10</c:v>
                </c:pt>
              </c:strCache>
            </c:strRef>
          </c:cat>
          <c:val>
            <c:numRef>
              <c:f>Sheet1!$I$4:$I$13</c:f>
              <c:numCache>
                <c:formatCode>0.00%</c:formatCode>
                <c:ptCount val="10"/>
                <c:pt idx="0">
                  <c:v>0.0964583510001276</c:v>
                </c:pt>
                <c:pt idx="1">
                  <c:v>0.109940653528923</c:v>
                </c:pt>
                <c:pt idx="2">
                  <c:v>0.102344351133397</c:v>
                </c:pt>
                <c:pt idx="3">
                  <c:v>0.128846559498297</c:v>
                </c:pt>
                <c:pt idx="4">
                  <c:v>0.105644295219297</c:v>
                </c:pt>
                <c:pt idx="5">
                  <c:v>0.097861276586043</c:v>
                </c:pt>
                <c:pt idx="6">
                  <c:v>0.109368838475897</c:v>
                </c:pt>
                <c:pt idx="7">
                  <c:v>0.0716224437678681</c:v>
                </c:pt>
                <c:pt idx="8">
                  <c:v>0.0716334376889791</c:v>
                </c:pt>
                <c:pt idx="9">
                  <c:v>0.106279793101171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6"/>
        <c:overlap val="0"/>
        <c:axId val="126831616"/>
        <c:axId val="767359802"/>
      </c:barChart>
      <c:catAx>
        <c:axId val="126831616"/>
        <c:scaling>
          <c:orientation val="maxMin"/>
        </c:scaling>
        <c:delete val="0"/>
        <c:axPos val="l"/>
        <c:majorTickMark val="cross"/>
        <c:minorTickMark val="none"/>
        <c:tickLblPos val="nextTo"/>
        <c:spPr>
          <a:noFill/>
          <a:ln w="9525" cap="flat" cmpd="sng" algn="ctr">
            <a:solidFill>
              <a:srgbClr val="FE939C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67359802"/>
        <c:crosses val="autoZero"/>
        <c:auto val="1"/>
        <c:lblAlgn val="ctr"/>
        <c:lblOffset val="100"/>
        <c:noMultiLvlLbl val="0"/>
      </c:catAx>
      <c:valAx>
        <c:axId val="767359802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26831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96079789444521"/>
          <c:y val="0.0253223915592028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FE939C"/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rgbClr val="12B3C7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  <a:r>
              <a:rPr b="1">
                <a:solidFill>
                  <a:srgbClr val="12B3C7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rPr>
              <a:t>部門年初、年末差額</a:t>
            </a:r>
            <a:endParaRPr b="1">
              <a:solidFill>
                <a:srgbClr val="12B3C7"/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529631057976604"/>
          <c:y val="0.131578947368421"/>
          <c:w val="0.91875562411621"/>
          <c:h val="0.81889952153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Sheet1!$J$3</c:f>
              <c:strCache>
                <c:ptCount val="1"/>
                <c:pt idx="0">
                  <c:v>正差額</c:v>
                </c:pt>
              </c:strCache>
            </c:strRef>
          </c:tx>
          <c:spPr>
            <a:blipFill rotWithShape="1"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Sheet1!$C$4:$C$14</c:f>
              <c:strCache>
                <c:ptCount val="11"/>
                <c:pt idx="0">
                  <c:v>部門1</c:v>
                </c:pt>
                <c:pt idx="1">
                  <c:v>部門2</c:v>
                </c:pt>
                <c:pt idx="2">
                  <c:v>部門3</c:v>
                </c:pt>
                <c:pt idx="3">
                  <c:v>部門4</c:v>
                </c:pt>
                <c:pt idx="4">
                  <c:v>部門5</c:v>
                </c:pt>
                <c:pt idx="5">
                  <c:v>部門6</c:v>
                </c:pt>
                <c:pt idx="6">
                  <c:v>部門7</c:v>
                </c:pt>
                <c:pt idx="7">
                  <c:v>部門8</c:v>
                </c:pt>
                <c:pt idx="8">
                  <c:v>部門9</c:v>
                </c:pt>
                <c:pt idx="9">
                  <c:v>部門10</c:v>
                </c:pt>
                <c:pt idx="10">
                  <c:v>合計</c:v>
                </c:pt>
              </c:strCache>
            </c:strRef>
          </c:cat>
          <c:val>
            <c:numRef>
              <c:f>Sheet1!$J$4:$J$14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Sheet1!$K$3</c:f>
              <c:strCache>
                <c:ptCount val="1"/>
                <c:pt idx="0">
                  <c:v>負差額</c:v>
                </c:pt>
              </c:strCache>
            </c:strRef>
          </c:tx>
          <c:spPr>
            <a:blipFill rotWithShape="1"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Sheet1!$C$4:$C$14</c:f>
              <c:strCache>
                <c:ptCount val="11"/>
                <c:pt idx="0">
                  <c:v>部門1</c:v>
                </c:pt>
                <c:pt idx="1">
                  <c:v>部門2</c:v>
                </c:pt>
                <c:pt idx="2">
                  <c:v>部門3</c:v>
                </c:pt>
                <c:pt idx="3">
                  <c:v>部門4</c:v>
                </c:pt>
                <c:pt idx="4">
                  <c:v>部門5</c:v>
                </c:pt>
                <c:pt idx="5">
                  <c:v>部門6</c:v>
                </c:pt>
                <c:pt idx="6">
                  <c:v>部門7</c:v>
                </c:pt>
                <c:pt idx="7">
                  <c:v>部門8</c:v>
                </c:pt>
                <c:pt idx="8">
                  <c:v>部門9</c:v>
                </c:pt>
                <c:pt idx="9">
                  <c:v>部門10</c:v>
                </c:pt>
                <c:pt idx="10">
                  <c:v>合計</c:v>
                </c:pt>
              </c:strCache>
            </c:strRef>
          </c:cat>
          <c:val>
            <c:numRef>
              <c:f>Sheet1!$K$4:$K$14</c:f>
              <c:numCache>
                <c:formatCode>0_ </c:formatCode>
                <c:ptCount val="11"/>
                <c:pt idx="0">
                  <c:v>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-5</c:v>
                </c:pt>
                <c:pt idx="5">
                  <c:v>0</c:v>
                </c:pt>
                <c:pt idx="6">
                  <c:v>-5</c:v>
                </c:pt>
                <c:pt idx="7">
                  <c:v>-1</c:v>
                </c:pt>
                <c:pt idx="8">
                  <c:v>-4</c:v>
                </c:pt>
                <c:pt idx="9">
                  <c:v>0</c:v>
                </c:pt>
                <c:pt idx="10">
                  <c:v>-9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100"/>
        <c:axId val="813307425"/>
        <c:axId val="388517885"/>
      </c:barChart>
      <c:catAx>
        <c:axId val="81330742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3017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88517885"/>
        <c:crosses val="autoZero"/>
        <c:auto val="1"/>
        <c:lblAlgn val="ctr"/>
        <c:lblOffset val="100"/>
        <c:noMultiLvlLbl val="0"/>
      </c:catAx>
      <c:valAx>
        <c:axId val="3885178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1330742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12B3C7"/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234315</xdr:colOff>
      <xdr:row>1</xdr:row>
      <xdr:rowOff>234950</xdr:rowOff>
    </xdr:from>
    <xdr:to>
      <xdr:col>19</xdr:col>
      <xdr:colOff>647065</xdr:colOff>
      <xdr:row>15</xdr:row>
      <xdr:rowOff>75565</xdr:rowOff>
    </xdr:to>
    <xdr:graphicFrame>
      <xdr:nvGraphicFramePr>
        <xdr:cNvPr id="2" name="圖表 1"/>
        <xdr:cNvGraphicFramePr/>
      </xdr:nvGraphicFramePr>
      <xdr:xfrm>
        <a:off x="6563995" y="488950"/>
        <a:ext cx="5320665" cy="25457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174625</xdr:colOff>
      <xdr:row>15</xdr:row>
      <xdr:rowOff>89535</xdr:rowOff>
    </xdr:from>
    <xdr:to>
      <xdr:col>10</xdr:col>
      <xdr:colOff>425450</xdr:colOff>
      <xdr:row>31</xdr:row>
      <xdr:rowOff>73025</xdr:rowOff>
    </xdr:to>
    <xdr:grpSp>
      <xdr:nvGrpSpPr>
        <xdr:cNvPr id="7" name="組合 6"/>
        <xdr:cNvGrpSpPr/>
      </xdr:nvGrpSpPr>
      <xdr:grpSpPr>
        <a:xfrm>
          <a:off x="791845" y="3048635"/>
          <a:ext cx="5371465" cy="2909570"/>
          <a:chOff x="1263" y="4286"/>
          <a:chExt cx="8245" cy="4174"/>
        </a:xfrm>
      </xdr:grpSpPr>
      <xdr:graphicFrame>
        <xdr:nvGraphicFramePr>
          <xdr:cNvPr id="3" name="圖表 2"/>
          <xdr:cNvGraphicFramePr/>
        </xdr:nvGraphicFramePr>
        <xdr:xfrm>
          <a:off x="1263" y="4286"/>
          <a:ext cx="2489" cy="41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>
        <xdr:nvGraphicFramePr>
          <xdr:cNvPr id="5" name="圖表 4"/>
          <xdr:cNvGraphicFramePr/>
        </xdr:nvGraphicFramePr>
        <xdr:xfrm>
          <a:off x="3768" y="4286"/>
          <a:ext cx="5741" cy="416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11</xdr:col>
      <xdr:colOff>3810</xdr:colOff>
      <xdr:row>16</xdr:row>
      <xdr:rowOff>138430</xdr:rowOff>
    </xdr:from>
    <xdr:to>
      <xdr:col>19</xdr:col>
      <xdr:colOff>418465</xdr:colOff>
      <xdr:row>32</xdr:row>
      <xdr:rowOff>128270</xdr:rowOff>
    </xdr:to>
    <xdr:graphicFrame>
      <xdr:nvGraphicFramePr>
        <xdr:cNvPr id="6" name="圖表 5"/>
        <xdr:cNvGraphicFramePr/>
      </xdr:nvGraphicFramePr>
      <xdr:xfrm>
        <a:off x="6333490" y="3280410"/>
        <a:ext cx="5352415" cy="2915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K14"/>
  <sheetViews>
    <sheetView tabSelected="1" zoomScale="115" zoomScaleNormal="115" topLeftCell="B1" workbookViewId="0">
      <selection activeCell="M1" sqref="M1"/>
    </sheetView>
  </sheetViews>
  <sheetFormatPr defaultColWidth="9" defaultRowHeight="14.4"/>
  <cols>
    <col min="1" max="1" width="9" style="1"/>
    <col min="2" max="2" width="5.62962962962963" style="1" customWidth="1"/>
    <col min="3" max="11" width="8.62962962962963" style="1" customWidth="1"/>
    <col min="12" max="16384" width="9" style="1"/>
  </cols>
  <sheetData>
    <row r="1" ht="20" customHeight="1"/>
    <row r="2" ht="25.8" spans="3:11">
      <c r="C2" s="2" t="s">
        <v>0</v>
      </c>
      <c r="D2" s="2"/>
      <c r="E2" s="2"/>
      <c r="F2" s="2"/>
      <c r="G2" s="2"/>
      <c r="H2" s="2"/>
      <c r="I2" s="2"/>
      <c r="J2" s="2"/>
      <c r="K2" s="2"/>
    </row>
    <row r="3" spans="3:11">
      <c r="C3" s="3"/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3:11">
      <c r="C4" s="3" t="s">
        <v>9</v>
      </c>
      <c r="D4" s="5">
        <f ca="1">RAND()*20+10</f>
        <v>18.2604576288167</v>
      </c>
      <c r="E4" s="5">
        <v>1</v>
      </c>
      <c r="F4" s="5">
        <v>3</v>
      </c>
      <c r="G4" s="5">
        <f ca="1">D4+E4-F4</f>
        <v>16.2604576288167</v>
      </c>
      <c r="H4" s="6">
        <f ca="1">D4/$D$14</f>
        <v>0.102832420708856</v>
      </c>
      <c r="I4" s="6">
        <f ca="1">G4/$G$14</f>
        <v>0.0964583510001276</v>
      </c>
      <c r="J4" s="7" t="str">
        <f ca="1">IFERROR((IF(G4-D4&gt;=0,G4-D4,NA())),"")</f>
        <v/>
      </c>
      <c r="K4" s="5">
        <f ca="1">IFERROR((IF(G4-D4&lt;0,G4-D4,NA())),"")</f>
        <v>-2</v>
      </c>
    </row>
    <row r="5" spans="3:11">
      <c r="C5" s="3" t="s">
        <v>10</v>
      </c>
      <c r="D5" s="5">
        <f ca="1" t="shared" ref="D5:D13" si="0">RAND()*20+10</f>
        <v>17.5332355348799</v>
      </c>
      <c r="E5" s="5">
        <v>3</v>
      </c>
      <c r="F5" s="5">
        <v>2</v>
      </c>
      <c r="G5" s="5">
        <f ca="1" t="shared" ref="G5:G13" si="1">D5+E5-F5</f>
        <v>18.5332355348799</v>
      </c>
      <c r="H5" s="6">
        <f ca="1" t="shared" ref="H5:H14" si="2">D5/$D$14</f>
        <v>0.0987371231082924</v>
      </c>
      <c r="I5" s="6">
        <f ca="1" t="shared" ref="I5:I14" si="3">G5/$G$14</f>
        <v>0.109940653528923</v>
      </c>
      <c r="J5" s="7">
        <f ca="1" t="shared" ref="J5:J14" si="4">IFERROR((IF(G5-D5&gt;=0,G5-D5,NA())),"")</f>
        <v>1</v>
      </c>
      <c r="K5" s="5" t="str">
        <f ca="1">IFERROR((IF(G5-D5&lt;0,G5-D5,NA())),"")</f>
        <v/>
      </c>
    </row>
    <row r="6" spans="3:11">
      <c r="C6" s="3" t="s">
        <v>11</v>
      </c>
      <c r="D6" s="5">
        <f ca="1" t="shared" si="0"/>
        <v>15.2526895587417</v>
      </c>
      <c r="E6" s="5">
        <v>4</v>
      </c>
      <c r="F6" s="5">
        <v>2</v>
      </c>
      <c r="G6" s="5">
        <f ca="1" t="shared" si="1"/>
        <v>17.2526895587417</v>
      </c>
      <c r="H6" s="6">
        <f ca="1" t="shared" si="2"/>
        <v>0.0858943965988516</v>
      </c>
      <c r="I6" s="6">
        <f ca="1" t="shared" si="3"/>
        <v>0.102344351133397</v>
      </c>
      <c r="J6" s="7">
        <f ca="1" t="shared" si="4"/>
        <v>2</v>
      </c>
      <c r="K6" s="5" t="str">
        <f ca="1">IFERROR((IF(G6-D6&lt;0,G6-D6,NA())),"")</f>
        <v/>
      </c>
    </row>
    <row r="7" spans="3:11">
      <c r="C7" s="3" t="s">
        <v>12</v>
      </c>
      <c r="D7" s="5">
        <f ca="1" t="shared" si="0"/>
        <v>17.7202968910189</v>
      </c>
      <c r="E7" s="5">
        <v>5</v>
      </c>
      <c r="F7" s="5">
        <v>1</v>
      </c>
      <c r="G7" s="5">
        <f ca="1" t="shared" si="1"/>
        <v>21.7202968910189</v>
      </c>
      <c r="H7" s="6">
        <f ca="1" t="shared" si="2"/>
        <v>0.0997905453424921</v>
      </c>
      <c r="I7" s="6">
        <f ca="1" t="shared" si="3"/>
        <v>0.128846559498297</v>
      </c>
      <c r="J7" s="7">
        <f ca="1" t="shared" si="4"/>
        <v>4</v>
      </c>
      <c r="K7" s="5" t="str">
        <f ca="1">IFERROR((IF(G7-D7&lt;0,G7-D7,NA())),"")</f>
        <v/>
      </c>
    </row>
    <row r="8" spans="3:11">
      <c r="C8" s="3" t="s">
        <v>13</v>
      </c>
      <c r="D8" s="5">
        <f ca="1" t="shared" si="0"/>
        <v>22.8089773288505</v>
      </c>
      <c r="E8" s="5">
        <v>10</v>
      </c>
      <c r="F8" s="5">
        <v>15</v>
      </c>
      <c r="G8" s="5">
        <f ca="1" t="shared" si="1"/>
        <v>17.8089773288505</v>
      </c>
      <c r="H8" s="6">
        <f ca="1" t="shared" si="2"/>
        <v>0.128447074016245</v>
      </c>
      <c r="I8" s="6">
        <f ca="1" t="shared" si="3"/>
        <v>0.105644295219297</v>
      </c>
      <c r="J8" s="7" t="str">
        <f ca="1" t="shared" si="4"/>
        <v/>
      </c>
      <c r="K8" s="5">
        <f ca="1" t="shared" ref="K8:K14" si="5">IFERROR((IF(G8-D8&lt;0,G8-D8,NA())),"")</f>
        <v>-5</v>
      </c>
    </row>
    <row r="9" spans="3:11">
      <c r="C9" s="3" t="s">
        <v>14</v>
      </c>
      <c r="D9" s="5">
        <f ca="1" t="shared" si="0"/>
        <v>15.496955680148</v>
      </c>
      <c r="E9" s="5">
        <v>2</v>
      </c>
      <c r="F9" s="5">
        <v>1</v>
      </c>
      <c r="G9" s="5">
        <f ca="1" t="shared" si="1"/>
        <v>16.496955680148</v>
      </c>
      <c r="H9" s="6">
        <f ca="1" t="shared" si="2"/>
        <v>0.0872699632506825</v>
      </c>
      <c r="I9" s="6">
        <f ca="1" t="shared" si="3"/>
        <v>0.097861276586043</v>
      </c>
      <c r="J9" s="7">
        <f ca="1" t="shared" si="4"/>
        <v>1</v>
      </c>
      <c r="K9" s="5" t="str">
        <f ca="1" t="shared" si="5"/>
        <v/>
      </c>
    </row>
    <row r="10" spans="3:11">
      <c r="C10" s="3" t="s">
        <v>15</v>
      </c>
      <c r="D10" s="5">
        <f ca="1" t="shared" si="0"/>
        <v>23.4368418650228</v>
      </c>
      <c r="E10" s="5">
        <v>7</v>
      </c>
      <c r="F10" s="5">
        <v>12</v>
      </c>
      <c r="G10" s="5">
        <f ca="1" t="shared" si="1"/>
        <v>18.4368418650228</v>
      </c>
      <c r="H10" s="6">
        <f ca="1" t="shared" si="2"/>
        <v>0.131982846856349</v>
      </c>
      <c r="I10" s="6">
        <f ca="1" t="shared" si="3"/>
        <v>0.109368838475897</v>
      </c>
      <c r="J10" s="7" t="str">
        <f ca="1" t="shared" si="4"/>
        <v/>
      </c>
      <c r="K10" s="5">
        <f ca="1" t="shared" si="5"/>
        <v>-5</v>
      </c>
    </row>
    <row r="11" spans="3:11">
      <c r="C11" s="3" t="s">
        <v>16</v>
      </c>
      <c r="D11" s="5">
        <f ca="1" t="shared" si="0"/>
        <v>13.0737468563835</v>
      </c>
      <c r="E11" s="5">
        <v>3</v>
      </c>
      <c r="F11" s="5">
        <v>4</v>
      </c>
      <c r="G11" s="5">
        <f ca="1" t="shared" si="1"/>
        <v>12.0737468563835</v>
      </c>
      <c r="H11" s="6">
        <f ca="1" t="shared" si="2"/>
        <v>0.0736238414340239</v>
      </c>
      <c r="I11" s="6">
        <f ca="1" t="shared" si="3"/>
        <v>0.0716224437678681</v>
      </c>
      <c r="J11" s="7" t="str">
        <f ca="1" t="shared" si="4"/>
        <v/>
      </c>
      <c r="K11" s="5">
        <f ca="1" t="shared" si="5"/>
        <v>-1</v>
      </c>
    </row>
    <row r="12" spans="3:11">
      <c r="C12" s="3" t="s">
        <v>17</v>
      </c>
      <c r="D12" s="5">
        <f ca="1" t="shared" si="0"/>
        <v>16.0756001556214</v>
      </c>
      <c r="E12" s="5">
        <v>1</v>
      </c>
      <c r="F12" s="5">
        <v>5</v>
      </c>
      <c r="G12" s="5">
        <f ca="1" t="shared" si="1"/>
        <v>12.0756001556214</v>
      </c>
      <c r="H12" s="6">
        <f ca="1" t="shared" si="2"/>
        <v>0.090528556948183</v>
      </c>
      <c r="I12" s="6">
        <f ca="1" t="shared" si="3"/>
        <v>0.0716334376889791</v>
      </c>
      <c r="J12" s="7" t="str">
        <f ca="1" t="shared" si="4"/>
        <v/>
      </c>
      <c r="K12" s="5">
        <f ca="1" t="shared" si="5"/>
        <v>-4</v>
      </c>
    </row>
    <row r="13" spans="3:11">
      <c r="C13" s="3" t="s">
        <v>18</v>
      </c>
      <c r="D13" s="5">
        <f ca="1" t="shared" si="0"/>
        <v>17.9161063257105</v>
      </c>
      <c r="E13" s="5">
        <v>2</v>
      </c>
      <c r="F13" s="5">
        <v>2</v>
      </c>
      <c r="G13" s="5">
        <f ca="1" t="shared" si="1"/>
        <v>17.9161063257105</v>
      </c>
      <c r="H13" s="6">
        <f ca="1" t="shared" si="2"/>
        <v>0.100893231736025</v>
      </c>
      <c r="I13" s="6">
        <f ca="1" t="shared" si="3"/>
        <v>0.106279793101171</v>
      </c>
      <c r="J13" s="7">
        <f ca="1" t="shared" si="4"/>
        <v>0</v>
      </c>
      <c r="K13" s="5" t="str">
        <f ca="1" t="shared" si="5"/>
        <v/>
      </c>
    </row>
    <row r="14" spans="3:11">
      <c r="C14" s="3" t="s">
        <v>19</v>
      </c>
      <c r="D14" s="5">
        <f ca="1">SUM(D4:D13)</f>
        <v>177.574907825194</v>
      </c>
      <c r="E14" s="5">
        <f>SUM(E4:E13)</f>
        <v>38</v>
      </c>
      <c r="F14" s="5">
        <f>SUM(F4:F13)</f>
        <v>47</v>
      </c>
      <c r="G14" s="5">
        <f ca="1">SUM(G4:G13)</f>
        <v>168.574907825194</v>
      </c>
      <c r="H14" s="6">
        <f ca="1" t="shared" si="2"/>
        <v>1</v>
      </c>
      <c r="I14" s="6">
        <f ca="1" t="shared" si="3"/>
        <v>1</v>
      </c>
      <c r="J14" s="7" t="str">
        <f ca="1" t="shared" si="4"/>
        <v/>
      </c>
      <c r="K14" s="5">
        <f ca="1" t="shared" si="5"/>
        <v>-9</v>
      </c>
    </row>
  </sheetData>
  <mergeCells count="1">
    <mergeCell ref="C2:K2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2019-08-08T00:11:00Z</dcterms:created>
  <dcterms:modified xsi:type="dcterms:W3CDTF">2023-02-01T09:56:32Z</dcterms:modified>
</cp:coreProperties>
</file>