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media/image2.svg" ContentType="image/svg+xml"/>
  <Override PartName="/xl/media/image4.svg" ContentType="image/svg+xml"/>
  <Override PartName="/xl/media/image9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人力成本分析表" sheetId="1" r:id="rId1"/>
  </sheets>
  <calcPr calcId="144525"/>
</workbook>
</file>

<file path=xl/sharedStrings.xml><?xml version="1.0" encoding="utf-8"?>
<sst xmlns="http://schemas.openxmlformats.org/spreadsheetml/2006/main" count="30" uniqueCount="23">
  <si>
    <t>人力成本分析表</t>
  </si>
  <si>
    <t>營業收入</t>
  </si>
  <si>
    <t>營業成本</t>
  </si>
  <si>
    <t>淨利潤</t>
  </si>
  <si>
    <t>人力成本總額</t>
  </si>
  <si>
    <t>人力成本佔比</t>
  </si>
  <si>
    <t>勞動生產率</t>
  </si>
  <si>
    <t>人力成本利潤效率</t>
  </si>
  <si>
    <t>專案名稱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</si>
  <si>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</si>
  <si>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</si>
  <si>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</si>
  <si>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</si>
  <si>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</si>
  <si>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</si>
  <si>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</si>
  <si>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</si>
  <si>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</si>
  <si>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</si>
  <si>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</si>
  <si>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</si>
  <si>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</si>
  <si>
    <t>人數</t>
  </si>
</sst>
</file>

<file path=xl/styles.xml><?xml version="1.0" encoding="utf-8"?>
<styleSheet xmlns="http://schemas.openxmlformats.org/spreadsheetml/2006/main">
  <numFmts count="6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0.00_);[Red]\(0.00\)"/>
    <numFmt numFmtId="179" formatCode="_ * #,##0_ ;_ * \-#,##0_ ;_ * &quot;-&quot;_ ;_ @_ "/>
    <numFmt numFmtId="180" formatCode="_ * #,##0.00_ ;_ * \-#,##0.00_ ;_ * &quot;-&quot;??_ ;_ @_ "/>
    <numFmt numFmtId="181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26"/>
      <name val="方正兰亭黑简体"/>
      <charset val="134"/>
    </font>
    <font>
      <b/>
      <sz val="26"/>
      <color theme="0"/>
      <name val="微软雅黑"/>
      <charset val="134"/>
    </font>
    <font>
      <b/>
      <sz val="16"/>
      <color rgb="FF262626"/>
      <name val="Arial Black"/>
      <charset val="134"/>
    </font>
    <font>
      <b/>
      <sz val="12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vertical="center"/>
    </xf>
    <xf numFmtId="181" fontId="2" fillId="0" borderId="1" xfId="11" applyNumberFormat="1" applyFont="1" applyFill="1" applyBorder="1" applyAlignment="1">
      <alignment vertical="center"/>
    </xf>
    <xf numFmtId="10" fontId="2" fillId="0" borderId="1" xfId="11" applyNumberFormat="1" applyFont="1" applyFill="1" applyBorder="1" applyAlignment="1">
      <alignment vertical="center"/>
    </xf>
    <xf numFmtId="9" fontId="5" fillId="0" borderId="0" xfId="0" applyNumberFormat="1" applyFont="1" applyFill="1" applyAlignment="1">
      <alignment horizontal="center" vertical="center"/>
    </xf>
    <xf numFmtId="181" fontId="5" fillId="0" borderId="0" xfId="11" applyNumberFormat="1" applyFont="1" applyFill="1" applyAlignment="1">
      <alignment horizontal="center" vertical="center"/>
    </xf>
    <xf numFmtId="10" fontId="5" fillId="0" borderId="0" xfId="11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人力成本分析表!$B$11</c:f>
              <c:strCache>
                <c:ptCount val="1"/>
                <c:pt idx="0">
                  <c:v>營業收入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人力成本分析表!$C$9:$N$9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人力成本分析表!$C$11:$N$11</c:f>
              <c:numCache>
                <c:formatCode>_ * #,##0.00_ ;_ * \-#,##0.00_ ;_ * "-"??_ ;_ @_ </c:formatCode>
                <c:ptCount val="12"/>
                <c:pt idx="0">
                  <c:v>600</c:v>
                </c:pt>
                <c:pt idx="1">
                  <c:v>850</c:v>
                </c:pt>
                <c:pt idx="2">
                  <c:v>700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1000</c:v>
                </c:pt>
                <c:pt idx="7">
                  <c:v>1500</c:v>
                </c:pt>
                <c:pt idx="8">
                  <c:v>1600</c:v>
                </c:pt>
                <c:pt idx="9">
                  <c:v>1400</c:v>
                </c:pt>
                <c:pt idx="10">
                  <c:v>900</c:v>
                </c:pt>
                <c:pt idx="11">
                  <c:v>800</c:v>
                </c:pt>
              </c:numCache>
            </c:numRef>
          </c:val>
        </c:ser>
        <c:ser>
          <c:idx val="1"/>
          <c:order val="1"/>
          <c:tx>
            <c:strRef>
              <c:f>人力成本分析表!$B$12</c:f>
              <c:strCache>
                <c:ptCount val="1"/>
                <c:pt idx="0">
                  <c:v>營業成本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人力成本分析表!$C$9:$N$9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人力成本分析表!$C$12:$N$12</c:f>
              <c:numCache>
                <c:formatCode>_ * #,##0.00_ ;_ * \-#,##0.00_ ;_ * "-"??_ ;_ @_ </c:formatCode>
                <c:ptCount val="12"/>
                <c:pt idx="0">
                  <c:v>400</c:v>
                </c:pt>
                <c:pt idx="1">
                  <c:v>550</c:v>
                </c:pt>
                <c:pt idx="2">
                  <c:v>320</c:v>
                </c:pt>
                <c:pt idx="3">
                  <c:v>450</c:v>
                </c:pt>
                <c:pt idx="4">
                  <c:v>550</c:v>
                </c:pt>
                <c:pt idx="5">
                  <c:v>450</c:v>
                </c:pt>
                <c:pt idx="6">
                  <c:v>620</c:v>
                </c:pt>
                <c:pt idx="7">
                  <c:v>550</c:v>
                </c:pt>
                <c:pt idx="8">
                  <c:v>280</c:v>
                </c:pt>
                <c:pt idx="9">
                  <c:v>280</c:v>
                </c:pt>
                <c:pt idx="10">
                  <c:v>380</c:v>
                </c:pt>
                <c:pt idx="11">
                  <c:v>450</c:v>
                </c:pt>
              </c:numCache>
            </c:numRef>
          </c:val>
        </c:ser>
        <c:ser>
          <c:idx val="2"/>
          <c:order val="2"/>
          <c:tx>
            <c:strRef>
              <c:f>人力成本分析表!$B$13</c:f>
              <c:strCache>
                <c:ptCount val="1"/>
                <c:pt idx="0">
                  <c:v>淨利潤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人力成本分析表!$C$9:$N$9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人力成本分析表!$C$13:$N$13</c:f>
              <c:numCache>
                <c:formatCode>_ * #,##0.00_ ;_ * \-#,##0.00_ ;_ * "-"??_ ;_ @_ </c:formatCode>
                <c:ptCount val="12"/>
                <c:pt idx="0">
                  <c:v>200</c:v>
                </c:pt>
                <c:pt idx="1">
                  <c:v>300</c:v>
                </c:pt>
                <c:pt idx="2">
                  <c:v>380</c:v>
                </c:pt>
                <c:pt idx="3">
                  <c:v>450</c:v>
                </c:pt>
                <c:pt idx="4">
                  <c:v>450</c:v>
                </c:pt>
                <c:pt idx="5">
                  <c:v>650</c:v>
                </c:pt>
                <c:pt idx="6">
                  <c:v>380</c:v>
                </c:pt>
                <c:pt idx="7">
                  <c:v>950</c:v>
                </c:pt>
                <c:pt idx="8">
                  <c:v>1320</c:v>
                </c:pt>
                <c:pt idx="9">
                  <c:v>1120</c:v>
                </c:pt>
                <c:pt idx="10">
                  <c:v>520</c:v>
                </c:pt>
                <c:pt idx="11">
                  <c:v>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0781832"/>
        <c:axId val="934806815"/>
      </c:barChart>
      <c:catAx>
        <c:axId val="710781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34806815"/>
        <c:crosses val="autoZero"/>
        <c:auto val="1"/>
        <c:lblAlgn val="ctr"/>
        <c:lblOffset val="100"/>
        <c:noMultiLvlLbl val="0"/>
      </c:catAx>
      <c:valAx>
        <c:axId val="934806815"/>
        <c:scaling>
          <c:orientation val="minMax"/>
        </c:scaling>
        <c:delete val="0"/>
        <c:axPos val="l"/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7107818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218384841733596"/>
          <c:y val="0.857274401473296"/>
          <c:w val="0.547358622294624"/>
          <c:h val="0.10220994475138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人力成本分析表!$B$15</c:f>
              <c:strCache>
                <c:ptCount val="1"/>
                <c:pt idx="0">
                  <c:v>勞動生產率</c:v>
                </c:pt>
              </c:strCache>
            </c:strRef>
          </c:tx>
          <c:spPr>
            <a:ln w="41275" cap="rnd">
              <a:solidFill>
                <a:schemeClr val="accent5">
                  <a:lumMod val="75000"/>
                </a:schemeClr>
              </a:solidFill>
              <a:round/>
              <a:headEnd type="diamond"/>
              <a:tailEnd type="diamond"/>
            </a:ln>
            <a:effectLst/>
            <a:sp3d contourW="41275"/>
          </c:spPr>
          <c:marker>
            <c:symbol val="none"/>
          </c:marker>
          <c:dLbls>
            <c:delete val="1"/>
          </c:dLbls>
          <c:val>
            <c:numRef>
              <c:f>人力成本分析表!$C$15:$N$15</c:f>
              <c:numCache>
                <c:formatCode>0.00_ </c:formatCode>
                <c:ptCount val="12"/>
                <c:pt idx="0">
                  <c:v>10</c:v>
                </c:pt>
                <c:pt idx="1">
                  <c:v>14.1666666666667</c:v>
                </c:pt>
                <c:pt idx="2">
                  <c:v>10.7692307692308</c:v>
                </c:pt>
                <c:pt idx="3">
                  <c:v>13.8461538461538</c:v>
                </c:pt>
                <c:pt idx="4">
                  <c:v>15.3846153846154</c:v>
                </c:pt>
                <c:pt idx="5">
                  <c:v>15.7142857142857</c:v>
                </c:pt>
                <c:pt idx="6">
                  <c:v>14.2857142857143</c:v>
                </c:pt>
                <c:pt idx="7">
                  <c:v>18.75</c:v>
                </c:pt>
                <c:pt idx="8">
                  <c:v>20</c:v>
                </c:pt>
                <c:pt idx="9">
                  <c:v>15.5555555555556</c:v>
                </c:pt>
                <c:pt idx="10">
                  <c:v>10</c:v>
                </c:pt>
                <c:pt idx="11">
                  <c:v>8.88888888888889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人力成本分析表!$B$16</c:f>
              <c:strCache>
                <c:ptCount val="1"/>
                <c:pt idx="0">
                  <c:v>人力成本利潤效率</c:v>
                </c:pt>
              </c:strCache>
            </c:strRef>
          </c:tx>
          <c:spPr>
            <a:ln w="41275" cap="rnd">
              <a:solidFill>
                <a:schemeClr val="accent2">
                  <a:lumMod val="75000"/>
                </a:schemeClr>
              </a:solidFill>
              <a:round/>
              <a:headEnd type="diamond"/>
              <a:tailEnd type="diamond"/>
            </a:ln>
            <a:effectLst/>
            <a:sp3d contourW="41275"/>
          </c:spPr>
          <c:marker>
            <c:symbol val="none"/>
          </c:marker>
          <c:dLbls>
            <c:delete val="1"/>
          </c:dLbls>
          <c:val>
            <c:numRef>
              <c:f>人力成本分析表!$C$16:$N$16</c:f>
              <c:numCache>
                <c:formatCode>_ * #,##0.00_ ;_ * \-#,##0.00_ ;_ * "-"??_ ;_ @_ </c:formatCode>
                <c:ptCount val="12"/>
                <c:pt idx="0">
                  <c:v>3.33333333333333</c:v>
                </c:pt>
                <c:pt idx="1">
                  <c:v>5</c:v>
                </c:pt>
                <c:pt idx="2">
                  <c:v>5.84615384615385</c:v>
                </c:pt>
                <c:pt idx="3">
                  <c:v>6.92307692307692</c:v>
                </c:pt>
                <c:pt idx="4">
                  <c:v>6.92307692307692</c:v>
                </c:pt>
                <c:pt idx="5">
                  <c:v>9.28571428571429</c:v>
                </c:pt>
                <c:pt idx="6">
                  <c:v>5.42857142857143</c:v>
                </c:pt>
                <c:pt idx="7">
                  <c:v>11.875</c:v>
                </c:pt>
                <c:pt idx="8">
                  <c:v>16.5</c:v>
                </c:pt>
                <c:pt idx="9">
                  <c:v>12.4444444444444</c:v>
                </c:pt>
                <c:pt idx="10">
                  <c:v>5.77777777777778</c:v>
                </c:pt>
                <c:pt idx="11">
                  <c:v>3.88888888888889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54759809"/>
        <c:axId val="670648120"/>
      </c:lineChart>
      <c:catAx>
        <c:axId val="15475980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0648120"/>
        <c:crosses val="autoZero"/>
        <c:auto val="1"/>
        <c:lblAlgn val="ctr"/>
        <c:lblOffset val="100"/>
        <c:noMultiLvlLbl val="0"/>
      </c:catAx>
      <c:valAx>
        <c:axId val="670648120"/>
        <c:scaling>
          <c:orientation val="minMax"/>
        </c:scaling>
        <c:delete val="0"/>
        <c:axPos val="l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475980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115891388221591"/>
          <c:y val="0.89030131826742"/>
          <c:w val="0.790565625682463"/>
          <c:h val="0.078625235404896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人力成本分析表!$B$17</c:f>
              <c:strCache>
                <c:ptCount val="1"/>
                <c:pt idx="0">
                  <c:v>人力成本佔比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explosion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0236699114086186"/>
                  <c:y val="0.08981977690003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85536992078057"/>
                  <c:y val="0.10802483518638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965884683919982"/>
                  <c:y val="0.05603246793659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3407689211612"/>
                  <c:y val="-0.031400453571915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866941932570547"/>
                  <c:y val="-0.090810493237606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526820083714499"/>
                  <c:y val="-0.14618405964374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207797851111777"/>
                  <c:y val="-0.1561084574651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01067860057096"/>
                  <c:y val="-0.13302736896487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8078443547226"/>
                  <c:y val="-0.00065114883979859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0867242024182853"/>
                  <c:y val="0.096057365716967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0335422363067405"/>
                  <c:y val="0.14363699601851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人力成本分析表!$C$17:$N$17</c:f>
              <c:numCache>
                <c:formatCode>0.00%</c:formatCode>
                <c:ptCount val="12"/>
                <c:pt idx="0">
                  <c:v>0.175</c:v>
                </c:pt>
                <c:pt idx="1">
                  <c:v>0.127272727272727</c:v>
                </c:pt>
                <c:pt idx="2">
                  <c:v>0.234375</c:v>
                </c:pt>
                <c:pt idx="3">
                  <c:v>0.166666666666667</c:v>
                </c:pt>
                <c:pt idx="4">
                  <c:v>0.136363636363636</c:v>
                </c:pt>
                <c:pt idx="5">
                  <c:v>0.177777777777778</c:v>
                </c:pt>
                <c:pt idx="6">
                  <c:v>0.129032258064516</c:v>
                </c:pt>
                <c:pt idx="7">
                  <c:v>0.154545454545455</c:v>
                </c:pt>
                <c:pt idx="8">
                  <c:v>0.307142857142857</c:v>
                </c:pt>
                <c:pt idx="9">
                  <c:v>0.307142857142857</c:v>
                </c:pt>
                <c:pt idx="10">
                  <c:v>0.236842105263158</c:v>
                </c:pt>
                <c:pt idx="1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7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8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9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135888962326504"/>
          <c:y val="0.887001651332862"/>
          <c:w val="0.713945803040317"/>
          <c:h val="0.079028072658645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6.png"/><Relationship Id="rId8" Type="http://schemas.openxmlformats.org/officeDocument/2006/relationships/image" Target="../media/image5.png"/><Relationship Id="rId7" Type="http://schemas.openxmlformats.org/officeDocument/2006/relationships/image" Target="../media/image4.svg"/><Relationship Id="rId6" Type="http://schemas.openxmlformats.org/officeDocument/2006/relationships/image" Target="../media/image3.png"/><Relationship Id="rId5" Type="http://schemas.openxmlformats.org/officeDocument/2006/relationships/image" Target="../media/image2.svg"/><Relationship Id="rId4" Type="http://schemas.openxmlformats.org/officeDocument/2006/relationships/image" Target="../media/image1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2" Type="http://schemas.openxmlformats.org/officeDocument/2006/relationships/image" Target="../media/image9.svg"/><Relationship Id="rId11" Type="http://schemas.openxmlformats.org/officeDocument/2006/relationships/image" Target="../media/image8.png"/><Relationship Id="rId10" Type="http://schemas.openxmlformats.org/officeDocument/2006/relationships/image" Target="../media/image7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972820</xdr:colOff>
      <xdr:row>4</xdr:row>
      <xdr:rowOff>263525</xdr:rowOff>
    </xdr:from>
    <xdr:to>
      <xdr:col>1</xdr:col>
      <xdr:colOff>1332865</xdr:colOff>
      <xdr:row>5</xdr:row>
      <xdr:rowOff>345440</xdr:rowOff>
    </xdr:to>
    <xdr:pic>
      <xdr:nvPicPr>
        <xdr:cNvPr id="5" name="圖片 4" descr="333437323832303b333530343931303bc6f3d2b5cad5c8eb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02360" y="1292225"/>
          <a:ext cx="360045" cy="450215"/>
        </a:xfrm>
        <a:prstGeom prst="rect">
          <a:avLst/>
        </a:prstGeom>
      </xdr:spPr>
    </xdr:pic>
    <xdr:clientData/>
  </xdr:twoCellAnchor>
  <xdr:twoCellAnchor editAs="oneCell">
    <xdr:from>
      <xdr:col>3</xdr:col>
      <xdr:colOff>641350</xdr:colOff>
      <xdr:row>4</xdr:row>
      <xdr:rowOff>234315</xdr:rowOff>
    </xdr:from>
    <xdr:to>
      <xdr:col>4</xdr:col>
      <xdr:colOff>118110</xdr:colOff>
      <xdr:row>5</xdr:row>
      <xdr:rowOff>361950</xdr:rowOff>
    </xdr:to>
    <xdr:pic>
      <xdr:nvPicPr>
        <xdr:cNvPr id="6" name="圖片 5" descr="32313534373431363b32313534373431333bb2c6d5fed6a7b3f6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173095" y="1263015"/>
          <a:ext cx="385445" cy="495935"/>
        </a:xfrm>
        <a:prstGeom prst="rect">
          <a:avLst/>
        </a:prstGeom>
      </xdr:spPr>
    </xdr:pic>
    <xdr:clientData/>
  </xdr:twoCellAnchor>
  <xdr:twoCellAnchor editAs="oneCell">
    <xdr:from>
      <xdr:col>9</xdr:col>
      <xdr:colOff>671830</xdr:colOff>
      <xdr:row>4</xdr:row>
      <xdr:rowOff>273685</xdr:rowOff>
    </xdr:from>
    <xdr:to>
      <xdr:col>10</xdr:col>
      <xdr:colOff>121920</xdr:colOff>
      <xdr:row>5</xdr:row>
      <xdr:rowOff>366395</xdr:rowOff>
    </xdr:to>
    <xdr:pic>
      <xdr:nvPicPr>
        <xdr:cNvPr id="7" name="圖片 6" descr="利潤表-selected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655685" y="1302385"/>
          <a:ext cx="358775" cy="461010"/>
        </a:xfrm>
        <a:prstGeom prst="rect">
          <a:avLst/>
        </a:prstGeom>
      </xdr:spPr>
    </xdr:pic>
    <xdr:clientData/>
  </xdr:twoCellAnchor>
  <xdr:twoCellAnchor editAs="oneCell">
    <xdr:from>
      <xdr:col>11</xdr:col>
      <xdr:colOff>753745</xdr:colOff>
      <xdr:row>4</xdr:row>
      <xdr:rowOff>252730</xdr:rowOff>
    </xdr:from>
    <xdr:to>
      <xdr:col>12</xdr:col>
      <xdr:colOff>211455</xdr:colOff>
      <xdr:row>5</xdr:row>
      <xdr:rowOff>354965</xdr:rowOff>
    </xdr:to>
    <xdr:pic>
      <xdr:nvPicPr>
        <xdr:cNvPr id="8" name="圖片 7" descr="利潤分析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554970" y="1281430"/>
          <a:ext cx="366395" cy="470535"/>
        </a:xfrm>
        <a:prstGeom prst="rect">
          <a:avLst/>
        </a:prstGeom>
      </xdr:spPr>
    </xdr:pic>
    <xdr:clientData/>
  </xdr:twoCellAnchor>
  <xdr:twoCellAnchor editAs="oneCell">
    <xdr:from>
      <xdr:col>7</xdr:col>
      <xdr:colOff>741680</xdr:colOff>
      <xdr:row>4</xdr:row>
      <xdr:rowOff>318770</xdr:rowOff>
    </xdr:from>
    <xdr:to>
      <xdr:col>8</xdr:col>
      <xdr:colOff>121920</xdr:colOff>
      <xdr:row>5</xdr:row>
      <xdr:rowOff>321310</xdr:rowOff>
    </xdr:to>
    <xdr:pic>
      <xdr:nvPicPr>
        <xdr:cNvPr id="9" name="圖片 8" descr="成本記錄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908165" y="1347470"/>
          <a:ext cx="288925" cy="370840"/>
        </a:xfrm>
        <a:prstGeom prst="rect">
          <a:avLst/>
        </a:prstGeom>
      </xdr:spPr>
    </xdr:pic>
    <xdr:clientData/>
  </xdr:twoCellAnchor>
  <xdr:twoCellAnchor editAs="oneCell">
    <xdr:from>
      <xdr:col>5</xdr:col>
      <xdr:colOff>673100</xdr:colOff>
      <xdr:row>4</xdr:row>
      <xdr:rowOff>304800</xdr:rowOff>
    </xdr:from>
    <xdr:to>
      <xdr:col>6</xdr:col>
      <xdr:colOff>66040</xdr:colOff>
      <xdr:row>5</xdr:row>
      <xdr:rowOff>307340</xdr:rowOff>
    </xdr:to>
    <xdr:pic>
      <xdr:nvPicPr>
        <xdr:cNvPr id="10" name="圖片 9" descr="人力成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022215" y="1333500"/>
          <a:ext cx="301625" cy="370840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26</xdr:row>
      <xdr:rowOff>116840</xdr:rowOff>
    </xdr:from>
    <xdr:to>
      <xdr:col>16</xdr:col>
      <xdr:colOff>3175</xdr:colOff>
      <xdr:row>32</xdr:row>
      <xdr:rowOff>311150</xdr:rowOff>
    </xdr:to>
    <xdr:graphicFrame>
      <xdr:nvGraphicFramePr>
        <xdr:cNvPr id="13" name="圖表 12"/>
        <xdr:cNvGraphicFramePr/>
      </xdr:nvGraphicFramePr>
      <xdr:xfrm>
        <a:off x="152400" y="8079740"/>
        <a:ext cx="13616305" cy="2080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718820</xdr:colOff>
      <xdr:row>17</xdr:row>
      <xdr:rowOff>124460</xdr:rowOff>
    </xdr:from>
    <xdr:to>
      <xdr:col>15</xdr:col>
      <xdr:colOff>145415</xdr:colOff>
      <xdr:row>26</xdr:row>
      <xdr:rowOff>5080</xdr:rowOff>
    </xdr:to>
    <xdr:graphicFrame>
      <xdr:nvGraphicFramePr>
        <xdr:cNvPr id="14" name="圖表 13"/>
        <xdr:cNvGraphicFramePr/>
      </xdr:nvGraphicFramePr>
      <xdr:xfrm>
        <a:off x="5067935" y="5229860"/>
        <a:ext cx="8697595" cy="2738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200660</xdr:colOff>
      <xdr:row>17</xdr:row>
      <xdr:rowOff>139700</xdr:rowOff>
    </xdr:from>
    <xdr:to>
      <xdr:col>5</xdr:col>
      <xdr:colOff>584835</xdr:colOff>
      <xdr:row>26</xdr:row>
      <xdr:rowOff>19685</xdr:rowOff>
    </xdr:to>
    <xdr:graphicFrame>
      <xdr:nvGraphicFramePr>
        <xdr:cNvPr id="15" name="圖表 14"/>
        <xdr:cNvGraphicFramePr/>
      </xdr:nvGraphicFramePr>
      <xdr:xfrm>
        <a:off x="129540" y="5245100"/>
        <a:ext cx="4804410" cy="2737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13</xdr:col>
      <xdr:colOff>871220</xdr:colOff>
      <xdr:row>4</xdr:row>
      <xdr:rowOff>296545</xdr:rowOff>
    </xdr:from>
    <xdr:to>
      <xdr:col>14</xdr:col>
      <xdr:colOff>322580</xdr:colOff>
      <xdr:row>6</xdr:row>
      <xdr:rowOff>10160</xdr:rowOff>
    </xdr:to>
    <xdr:pic>
      <xdr:nvPicPr>
        <xdr:cNvPr id="16" name="圖片 15" descr="333437323832303b333530343931303bc6f3d2b5cad5c8eb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2489815" y="1325245"/>
          <a:ext cx="360045" cy="450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showGridLines="0" tabSelected="1" topLeftCell="C1" workbookViewId="0">
      <selection activeCell="G15" sqref="G15"/>
    </sheetView>
  </sheetViews>
  <sheetFormatPr defaultColWidth="10" defaultRowHeight="25" customHeight="1"/>
  <cols>
    <col min="1" max="1" width="1.88888888888889" style="1" customWidth="1"/>
    <col min="2" max="2" width="21.7777777777778" style="1" customWidth="1"/>
    <col min="3" max="14" width="13.25" style="1" customWidth="1"/>
    <col min="15" max="15" width="16.5" style="1" customWidth="1"/>
    <col min="16" max="16" width="1.55555555555556" style="1" customWidth="1"/>
    <col min="17" max="17" width="1.77777777777778" style="1" customWidth="1"/>
    <col min="18" max="16377" width="10" style="1" customWidth="1"/>
  </cols>
  <sheetData>
    <row r="1" s="1" customFormat="1" ht="12" customHeight="1"/>
    <row r="2" s="1" customFormat="1" ht="46" customHeight="1" spans="2:16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4" customHeight="1" spans="2:16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2" customFormat="1" ht="9" customHeight="1" spans="1:17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/>
    </row>
    <row r="5" s="2" customFormat="1" ht="29" customHeight="1" spans="1:17">
      <c r="A5" s="1"/>
      <c r="B5" s="6">
        <f>O11</f>
        <v>12350</v>
      </c>
      <c r="C5" s="6"/>
      <c r="D5" s="6">
        <f>O12</f>
        <v>5280</v>
      </c>
      <c r="E5" s="6"/>
      <c r="F5" s="6">
        <f>O13</f>
        <v>7070</v>
      </c>
      <c r="G5" s="6"/>
      <c r="H5" s="6">
        <f>O14</f>
        <v>962</v>
      </c>
      <c r="I5" s="6"/>
      <c r="J5" s="15">
        <f>O17</f>
        <v>0.18219696969697</v>
      </c>
      <c r="K5" s="15"/>
      <c r="L5" s="16">
        <f>O15</f>
        <v>13.954802259887</v>
      </c>
      <c r="M5" s="16"/>
      <c r="N5" s="16">
        <f>O16</f>
        <v>7.98870056497175</v>
      </c>
      <c r="O5" s="16"/>
      <c r="P5" s="5"/>
      <c r="Q5" s="1"/>
    </row>
    <row r="6" s="2" customFormat="1" ht="29" customHeight="1" spans="1:17">
      <c r="A6" s="1"/>
      <c r="B6" s="7"/>
      <c r="C6" s="7"/>
      <c r="D6" s="8"/>
      <c r="E6" s="8"/>
      <c r="F6" s="8"/>
      <c r="G6" s="8"/>
      <c r="H6" s="8"/>
      <c r="I6" s="8"/>
      <c r="J6" s="8"/>
      <c r="K6" s="8"/>
      <c r="L6" s="17"/>
      <c r="M6" s="17"/>
      <c r="N6" s="5"/>
      <c r="O6" s="5"/>
      <c r="P6" s="5"/>
      <c r="Q6" s="1"/>
    </row>
    <row r="7" s="2" customFormat="1" ht="17" customHeight="1" spans="1:17">
      <c r="A7" s="1"/>
      <c r="B7" s="3" t="s">
        <v>1</v>
      </c>
      <c r="C7" s="3"/>
      <c r="D7" s="3" t="s">
        <v>2</v>
      </c>
      <c r="E7" s="3"/>
      <c r="F7" s="3" t="s">
        <v>3</v>
      </c>
      <c r="G7" s="3"/>
      <c r="H7" s="3" t="s">
        <v>4</v>
      </c>
      <c r="I7" s="3"/>
      <c r="J7" s="3" t="s">
        <v>5</v>
      </c>
      <c r="K7" s="3"/>
      <c r="L7" s="3" t="s">
        <v>6</v>
      </c>
      <c r="M7" s="3"/>
      <c r="N7" s="3" t="s">
        <v>7</v>
      </c>
      <c r="O7" s="3"/>
      <c r="P7" s="5"/>
      <c r="Q7" s="1"/>
    </row>
    <row r="8" s="3" customFormat="1" ht="12" customHeight="1" spans="2:16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="3" customFormat="1" ht="34" customHeight="1" spans="2:15"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10" t="s">
        <v>15</v>
      </c>
      <c r="J9" s="10" t="s">
        <v>16</v>
      </c>
      <c r="K9" s="10" t="s">
        <v>17</v>
      </c>
      <c r="L9" s="10" t="s">
        <v>18</v>
      </c>
      <c r="M9" s="10" t="s">
        <v>19</v>
      </c>
      <c r="N9" s="10" t="s">
        <v>20</v>
      </c>
      <c r="O9" s="10" t="s">
        <v>21</v>
      </c>
    </row>
    <row r="10" s="3" customFormat="1" customHeight="1" spans="2:15">
      <c r="B10" s="11" t="s">
        <v>22</v>
      </c>
      <c r="C10" s="12">
        <v>60</v>
      </c>
      <c r="D10" s="12">
        <v>60</v>
      </c>
      <c r="E10" s="12">
        <v>65</v>
      </c>
      <c r="F10" s="12">
        <v>65</v>
      </c>
      <c r="G10" s="12">
        <v>65</v>
      </c>
      <c r="H10" s="12">
        <v>70</v>
      </c>
      <c r="I10" s="12">
        <v>70</v>
      </c>
      <c r="J10" s="12">
        <v>80</v>
      </c>
      <c r="K10" s="12">
        <v>80</v>
      </c>
      <c r="L10" s="12">
        <v>90</v>
      </c>
      <c r="M10" s="12">
        <v>90</v>
      </c>
      <c r="N10" s="12">
        <v>90</v>
      </c>
      <c r="O10" s="12">
        <f>SUM(C10:N10)</f>
        <v>885</v>
      </c>
    </row>
    <row r="11" s="3" customFormat="1" customHeight="1" spans="2:15">
      <c r="B11" s="11" t="s">
        <v>1</v>
      </c>
      <c r="C11" s="12">
        <v>600</v>
      </c>
      <c r="D11" s="12">
        <v>850</v>
      </c>
      <c r="E11" s="12">
        <v>700</v>
      </c>
      <c r="F11" s="12">
        <v>900</v>
      </c>
      <c r="G11" s="12">
        <v>1000</v>
      </c>
      <c r="H11" s="12">
        <v>1100</v>
      </c>
      <c r="I11" s="12">
        <v>1000</v>
      </c>
      <c r="J11" s="12">
        <v>1500</v>
      </c>
      <c r="K11" s="12">
        <v>1600</v>
      </c>
      <c r="L11" s="12">
        <v>1400</v>
      </c>
      <c r="M11" s="12">
        <v>900</v>
      </c>
      <c r="N11" s="12">
        <v>800</v>
      </c>
      <c r="O11" s="12">
        <f t="shared" ref="O11:O17" si="0">SUM(C11:N11)</f>
        <v>12350</v>
      </c>
    </row>
    <row r="12" s="3" customFormat="1" customHeight="1" spans="2:15">
      <c r="B12" s="11" t="s">
        <v>2</v>
      </c>
      <c r="C12" s="12">
        <v>400</v>
      </c>
      <c r="D12" s="12">
        <v>550</v>
      </c>
      <c r="E12" s="12">
        <v>320</v>
      </c>
      <c r="F12" s="12">
        <v>450</v>
      </c>
      <c r="G12" s="12">
        <v>550</v>
      </c>
      <c r="H12" s="12">
        <v>450</v>
      </c>
      <c r="I12" s="12">
        <v>620</v>
      </c>
      <c r="J12" s="12">
        <v>550</v>
      </c>
      <c r="K12" s="12">
        <v>280</v>
      </c>
      <c r="L12" s="12">
        <v>280</v>
      </c>
      <c r="M12" s="12">
        <v>380</v>
      </c>
      <c r="N12" s="12">
        <v>450</v>
      </c>
      <c r="O12" s="12">
        <f t="shared" si="0"/>
        <v>5280</v>
      </c>
    </row>
    <row r="13" s="3" customFormat="1" customHeight="1" spans="2:15">
      <c r="B13" s="11" t="s">
        <v>3</v>
      </c>
      <c r="C13" s="12">
        <f>C11-C12</f>
        <v>200</v>
      </c>
      <c r="D13" s="12">
        <f t="shared" ref="D13:N13" si="1">D11-D12</f>
        <v>300</v>
      </c>
      <c r="E13" s="12">
        <f t="shared" si="1"/>
        <v>380</v>
      </c>
      <c r="F13" s="12">
        <f t="shared" si="1"/>
        <v>450</v>
      </c>
      <c r="G13" s="12">
        <f t="shared" si="1"/>
        <v>450</v>
      </c>
      <c r="H13" s="12">
        <f t="shared" si="1"/>
        <v>650</v>
      </c>
      <c r="I13" s="12">
        <f t="shared" si="1"/>
        <v>380</v>
      </c>
      <c r="J13" s="12">
        <f t="shared" si="1"/>
        <v>950</v>
      </c>
      <c r="K13" s="12">
        <f t="shared" si="1"/>
        <v>1320</v>
      </c>
      <c r="L13" s="12">
        <f t="shared" si="1"/>
        <v>1120</v>
      </c>
      <c r="M13" s="12">
        <f t="shared" si="1"/>
        <v>520</v>
      </c>
      <c r="N13" s="12">
        <f t="shared" si="1"/>
        <v>350</v>
      </c>
      <c r="O13" s="12">
        <f t="shared" si="0"/>
        <v>7070</v>
      </c>
    </row>
    <row r="14" s="3" customFormat="1" customHeight="1" spans="2:15">
      <c r="B14" s="11" t="s">
        <v>4</v>
      </c>
      <c r="C14" s="12">
        <v>70</v>
      </c>
      <c r="D14" s="12">
        <v>70</v>
      </c>
      <c r="E14" s="12">
        <v>75</v>
      </c>
      <c r="F14" s="12">
        <v>75</v>
      </c>
      <c r="G14" s="12">
        <v>75</v>
      </c>
      <c r="H14" s="12">
        <v>80</v>
      </c>
      <c r="I14" s="12">
        <v>80</v>
      </c>
      <c r="J14" s="12">
        <v>85</v>
      </c>
      <c r="K14" s="12">
        <v>86</v>
      </c>
      <c r="L14" s="12">
        <v>86</v>
      </c>
      <c r="M14" s="12">
        <v>90</v>
      </c>
      <c r="N14" s="12">
        <v>90</v>
      </c>
      <c r="O14" s="12">
        <f t="shared" si="0"/>
        <v>962</v>
      </c>
    </row>
    <row r="15" s="3" customFormat="1" customHeight="1" spans="2:15">
      <c r="B15" s="11" t="s">
        <v>6</v>
      </c>
      <c r="C15" s="13">
        <f>C11/C10</f>
        <v>10</v>
      </c>
      <c r="D15" s="13">
        <f t="shared" ref="D15:O15" si="2">D11/D10</f>
        <v>14.1666666666667</v>
      </c>
      <c r="E15" s="13">
        <f t="shared" si="2"/>
        <v>10.7692307692308</v>
      </c>
      <c r="F15" s="13">
        <f t="shared" si="2"/>
        <v>13.8461538461538</v>
      </c>
      <c r="G15" s="13">
        <f t="shared" si="2"/>
        <v>15.3846153846154</v>
      </c>
      <c r="H15" s="13">
        <f t="shared" si="2"/>
        <v>15.7142857142857</v>
      </c>
      <c r="I15" s="13">
        <f t="shared" si="2"/>
        <v>14.2857142857143</v>
      </c>
      <c r="J15" s="13">
        <f t="shared" si="2"/>
        <v>18.75</v>
      </c>
      <c r="K15" s="13">
        <f t="shared" si="2"/>
        <v>20</v>
      </c>
      <c r="L15" s="13">
        <f t="shared" si="2"/>
        <v>15.5555555555556</v>
      </c>
      <c r="M15" s="13">
        <f t="shared" si="2"/>
        <v>10</v>
      </c>
      <c r="N15" s="13">
        <f t="shared" si="2"/>
        <v>8.88888888888889</v>
      </c>
      <c r="O15" s="13">
        <f t="shared" si="2"/>
        <v>13.954802259887</v>
      </c>
    </row>
    <row r="16" s="3" customFormat="1" customHeight="1" spans="2:15">
      <c r="B16" s="11" t="s">
        <v>7</v>
      </c>
      <c r="C16" s="12">
        <f>C13/C10</f>
        <v>3.33333333333333</v>
      </c>
      <c r="D16" s="12">
        <f t="shared" ref="D16:O16" si="3">D13/D10</f>
        <v>5</v>
      </c>
      <c r="E16" s="12">
        <f t="shared" si="3"/>
        <v>5.84615384615385</v>
      </c>
      <c r="F16" s="12">
        <f t="shared" si="3"/>
        <v>6.92307692307692</v>
      </c>
      <c r="G16" s="12">
        <f t="shared" si="3"/>
        <v>6.92307692307692</v>
      </c>
      <c r="H16" s="12">
        <f t="shared" si="3"/>
        <v>9.28571428571429</v>
      </c>
      <c r="I16" s="12">
        <f t="shared" si="3"/>
        <v>5.42857142857143</v>
      </c>
      <c r="J16" s="12">
        <f t="shared" si="3"/>
        <v>11.875</v>
      </c>
      <c r="K16" s="12">
        <f t="shared" si="3"/>
        <v>16.5</v>
      </c>
      <c r="L16" s="12">
        <f t="shared" si="3"/>
        <v>12.4444444444444</v>
      </c>
      <c r="M16" s="12">
        <f t="shared" si="3"/>
        <v>5.77777777777778</v>
      </c>
      <c r="N16" s="12">
        <f t="shared" si="3"/>
        <v>3.88888888888889</v>
      </c>
      <c r="O16" s="12">
        <f t="shared" si="3"/>
        <v>7.98870056497175</v>
      </c>
    </row>
    <row r="17" s="3" customFormat="1" customHeight="1" spans="2:15">
      <c r="B17" s="11" t="s">
        <v>5</v>
      </c>
      <c r="C17" s="14">
        <f>C14/C12</f>
        <v>0.175</v>
      </c>
      <c r="D17" s="14">
        <f t="shared" ref="D17:O17" si="4">D14/D12</f>
        <v>0.127272727272727</v>
      </c>
      <c r="E17" s="14">
        <f t="shared" si="4"/>
        <v>0.234375</v>
      </c>
      <c r="F17" s="14">
        <f t="shared" si="4"/>
        <v>0.166666666666667</v>
      </c>
      <c r="G17" s="14">
        <f t="shared" si="4"/>
        <v>0.136363636363636</v>
      </c>
      <c r="H17" s="14">
        <f t="shared" si="4"/>
        <v>0.177777777777778</v>
      </c>
      <c r="I17" s="14">
        <f t="shared" si="4"/>
        <v>0.129032258064516</v>
      </c>
      <c r="J17" s="14">
        <f t="shared" si="4"/>
        <v>0.154545454545455</v>
      </c>
      <c r="K17" s="14">
        <f t="shared" si="4"/>
        <v>0.307142857142857</v>
      </c>
      <c r="L17" s="14">
        <f t="shared" si="4"/>
        <v>0.307142857142857</v>
      </c>
      <c r="M17" s="14">
        <f t="shared" si="4"/>
        <v>0.236842105263158</v>
      </c>
      <c r="N17" s="14">
        <f t="shared" si="4"/>
        <v>0.2</v>
      </c>
      <c r="O17" s="14">
        <f t="shared" si="4"/>
        <v>0.18219696969697</v>
      </c>
    </row>
    <row r="18" s="3" customFormat="1" customHeight="1"/>
    <row r="19" s="3" customFormat="1" customHeight="1"/>
    <row r="20" s="3" customFormat="1" customHeight="1"/>
    <row r="21" s="3" customFormat="1" customHeight="1"/>
    <row r="22" s="3" customFormat="1" customHeight="1"/>
    <row r="23" s="3" customFormat="1" customHeight="1"/>
    <row r="24" s="3" customFormat="1" customHeight="1"/>
    <row r="25" s="3" customFormat="1" customHeight="1"/>
    <row r="26" s="3" customFormat="1" customHeight="1"/>
    <row r="27" s="3" customFormat="1" customHeight="1"/>
    <row r="28" s="3" customFormat="1" customHeight="1"/>
    <row r="29" s="3" customFormat="1" customHeight="1"/>
    <row r="30" s="3" customFormat="1" customHeight="1"/>
    <row r="31" s="3" customFormat="1" customHeight="1"/>
    <row r="32" s="3" customFormat="1" customHeight="1"/>
    <row r="33" s="3" customFormat="1" ht="23" customHeight="1"/>
    <row r="34" s="3" customFormat="1" ht="9" customHeight="1"/>
    <row r="35" s="3" customFormat="1" customHeight="1"/>
    <row r="36" s="3" customFormat="1" customHeight="1"/>
    <row r="37" s="3" customFormat="1" customHeight="1"/>
  </sheetData>
  <mergeCells count="21">
    <mergeCell ref="B2:P2"/>
    <mergeCell ref="B5:C5"/>
    <mergeCell ref="D5:E5"/>
    <mergeCell ref="F5:G5"/>
    <mergeCell ref="H5:I5"/>
    <mergeCell ref="J5:K5"/>
    <mergeCell ref="L5:M5"/>
    <mergeCell ref="N5:O5"/>
    <mergeCell ref="B6:C6"/>
    <mergeCell ref="D6:E6"/>
    <mergeCell ref="F6:G6"/>
    <mergeCell ref="H6:I6"/>
    <mergeCell ref="J6:K6"/>
    <mergeCell ref="L6:M6"/>
    <mergeCell ref="B7:C7"/>
    <mergeCell ref="D7:E7"/>
    <mergeCell ref="F7:G7"/>
    <mergeCell ref="H7:I7"/>
    <mergeCell ref="J7:K7"/>
    <mergeCell ref="L7:M7"/>
    <mergeCell ref="N7:O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人力成本分析表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2021-08-19T00:44:00Z</dcterms:created>
  <dcterms:modified xsi:type="dcterms:W3CDTF">2023-02-01T09:57:19Z</dcterms:modified>
</cp:coreProperties>
</file>