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圖表" sheetId="1" r:id="rId1"/>
  </sheets>
  <definedNames>
    <definedName name="_xlnm._FilterDatabase" localSheetId="0" hidden="1">圖表!$B$3:$R$3</definedName>
  </definedNames>
  <calcPr calcId="144525"/>
</workbook>
</file>

<file path=xl/sharedStrings.xml><?xml version="1.0" encoding="utf-8"?>
<sst xmlns="http://schemas.openxmlformats.org/spreadsheetml/2006/main" count="63" uniqueCount="35">
  <si>
    <t>人力資源招聘資料分析圖表</t>
  </si>
  <si>
    <t>部門名稱</t>
  </si>
  <si>
    <t>招聘入職率</t>
  </si>
  <si>
    <t>月員工平均人數</t>
  </si>
  <si>
    <t>月員工離職率</t>
  </si>
  <si>
    <t>月員工新進率</t>
  </si>
  <si>
    <t>月員工留存率</t>
  </si>
  <si>
    <t>月員工損失率</t>
  </si>
  <si>
    <t>月員工進出比率</t>
  </si>
  <si>
    <t>應聘
人數</t>
  </si>
  <si>
    <t>應聘成功人數</t>
  </si>
  <si>
    <t>月初
人數</t>
  </si>
  <si>
    <t>月底
人數</t>
  </si>
  <si>
    <t>月平均人數</t>
  </si>
  <si>
    <t>月離職人數</t>
  </si>
  <si>
    <t>月離職率</t>
  </si>
  <si>
    <t>月新進人數</t>
  </si>
  <si>
    <t>月新進率</t>
  </si>
  <si>
    <t>月留存率</t>
  </si>
  <si>
    <t>月損失率</t>
  </si>
  <si>
    <t>月入職人數</t>
  </si>
  <si>
    <t>月進出比率</t>
  </si>
  <si>
    <t>行政部</t>
  </si>
  <si>
    <t>企管部</t>
  </si>
  <si>
    <t>財務部</t>
  </si>
  <si>
    <t>市場部</t>
  </si>
  <si>
    <t>採購部</t>
  </si>
  <si>
    <t>生產部</t>
  </si>
  <si>
    <t>研發部</t>
  </si>
  <si>
    <t>人事部</t>
  </si>
  <si>
    <t>技術部</t>
  </si>
  <si>
    <t>後勤部</t>
  </si>
  <si>
    <t>基建部</t>
  </si>
  <si>
    <t>物流部</t>
  </si>
  <si>
    <t>合計</t>
  </si>
</sst>
</file>

<file path=xl/styles.xml><?xml version="1.0" encoding="utf-8"?>
<styleSheet xmlns="http://schemas.openxmlformats.org/spreadsheetml/2006/main">
  <numFmts count="5">
    <numFmt numFmtId="176" formatCode="_ &quot;￥&quot;* #,##0_ ;_ &quot;￥&quot;* \-#,##0_ ;_ &quot;￥&quot;* &quot;-&quot;_ ;_ @_ "/>
    <numFmt numFmtId="177" formatCode="_ * #,##0.00_ ;_ * \-#,##0.00_ ;_ * &quot;-&quot;??_ ;_ @_ "/>
    <numFmt numFmtId="178" formatCode="_ * #,##0_ ;_ * \-#,##0_ ;_ * &quot;-&quot;_ ;_ @_ "/>
    <numFmt numFmtId="179" formatCode="_ &quot;￥&quot;* #,##0.00_ ;_ &quot;￥&quot;* \-#,##0.00_ ;_ &quot;￥&quot;* &quot;-&quot;??_ ;_ @_ "/>
    <numFmt numFmtId="180" formatCode="0_ "/>
  </numFmts>
  <fonts count="25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20"/>
      <color theme="0"/>
      <name val="思源黑体 Regular"/>
      <charset val="134"/>
    </font>
    <font>
      <b/>
      <sz val="11"/>
      <color theme="1"/>
      <name val="思源黑体 Regular"/>
      <charset val="134"/>
    </font>
    <font>
      <sz val="11"/>
      <color theme="1"/>
      <name val="思源黑体 Regular"/>
      <charset val="134"/>
    </font>
    <font>
      <b/>
      <sz val="11"/>
      <color theme="0"/>
      <name val="思源黑体 Regular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6" borderId="10" applyNumberFormat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0" borderId="11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14" borderId="14" applyNumberFormat="0" applyAlignment="0" applyProtection="0">
      <alignment vertical="center"/>
    </xf>
    <xf numFmtId="0" fontId="19" fillId="14" borderId="10" applyNumberFormat="0" applyAlignment="0" applyProtection="0">
      <alignment vertical="center"/>
    </xf>
    <xf numFmtId="0" fontId="20" fillId="15" borderId="15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2" borderId="0" xfId="0" applyFont="1" applyFill="1" applyAlignment="1">
      <alignment vertical="center" wrapText="1"/>
    </xf>
    <xf numFmtId="0" fontId="1" fillId="2" borderId="0" xfId="0" applyFont="1" applyFill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/>
    </xf>
    <xf numFmtId="9" fontId="4" fillId="4" borderId="7" xfId="11" applyFont="1" applyFill="1" applyBorder="1" applyAlignment="1">
      <alignment horizontal="center" vertical="center"/>
    </xf>
    <xf numFmtId="180" fontId="4" fillId="4" borderId="7" xfId="0" applyNumberFormat="1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9" fontId="4" fillId="4" borderId="8" xfId="11" applyFont="1" applyFill="1" applyBorder="1" applyAlignment="1">
      <alignment horizontal="center" vertical="center"/>
    </xf>
    <xf numFmtId="180" fontId="4" fillId="4" borderId="8" xfId="0" applyNumberFormat="1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8" xfId="0" applyFont="1" applyFill="1" applyBorder="1">
      <alignment vertical="center"/>
    </xf>
    <xf numFmtId="0" fontId="5" fillId="3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9" fontId="4" fillId="0" borderId="7" xfId="11" applyFont="1" applyFill="1" applyBorder="1" applyAlignment="1">
      <alignment horizontal="center" vertical="center"/>
    </xf>
    <xf numFmtId="1" fontId="4" fillId="0" borderId="7" xfId="11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9" fontId="4" fillId="0" borderId="8" xfId="11" applyFont="1" applyFill="1" applyBorder="1" applyAlignment="1">
      <alignment horizontal="center" vertical="center"/>
    </xf>
    <xf numFmtId="1" fontId="4" fillId="0" borderId="8" xfId="11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B82839"/>
      <color rgb="008FACDC"/>
      <color rgb="004472C4"/>
      <color rgb="00E68A9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600" b="1" i="0" u="none" strike="noStrike" kern="1200" spc="0" baseline="0">
                <a:solidFill>
                  <a:sysClr val="windowText" lastClr="000000"/>
                </a:solidFill>
                <a:latin typeface="思源黑體 Regular" panose="020B0500000000000000" charset="-122"/>
                <a:ea typeface="思源黑體 Regular" panose="020B0500000000000000" charset="-122"/>
                <a:cs typeface="思源黑體 Regular" panose="020B0500000000000000" charset="-122"/>
                <a:sym typeface="思源黑體 Regular" panose="020B0500000000000000" charset="-122"/>
              </a:defRPr>
            </a:pPr>
            <a:r>
              <a:rPr lang="zh-CN" altLang="en-US" sz="1600" b="1">
                <a:latin typeface="思源黑體 Regular" panose="020B0500000000000000" charset="-122"/>
                <a:ea typeface="思源黑體 Regular" panose="020B0500000000000000" charset="-122"/>
                <a:cs typeface="思源黑體 Regular" panose="020B0500000000000000" charset="-122"/>
                <a:sym typeface="思源黑體 Regular" panose="020B0500000000000000" charset="-122"/>
              </a:rPr>
              <a:t>月指標對比</a:t>
            </a:r>
            <a:endParaRPr lang="zh-CN" sz="1600" b="1">
              <a:latin typeface="思源黑體 Regular" panose="020B0500000000000000" charset="-122"/>
              <a:ea typeface="思源黑體 Regular" panose="020B0500000000000000" charset="-122"/>
              <a:cs typeface="思源黑體 Regular" panose="020B0500000000000000" charset="-122"/>
              <a:sym typeface="思源黑體 Regular" panose="020B0500000000000000" charset="-122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0678443968690492"/>
          <c:y val="0.241223208398509"/>
          <c:w val="0.887152450140375"/>
          <c:h val="0.56594737536716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圖表!$D$20</c:f>
              <c:strCache>
                <c:ptCount val="1"/>
                <c:pt idx="0">
                  <c:v>月平均人數</c:v>
                </c:pt>
              </c:strCache>
            </c:strRef>
          </c:tx>
          <c:spPr>
            <a:gradFill flip="none" rotWithShape="1">
              <a:gsLst>
                <a:gs pos="100000">
                  <a:srgbClr val="8FACDC"/>
                </a:gs>
                <a:gs pos="0">
                  <a:srgbClr val="4472C4"/>
                </a:gs>
              </a:gsLst>
              <a:lin ang="16200000" scaled="1"/>
              <a:tileRect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1000" b="1" i="0" u="none" strike="noStrike" kern="1200" baseline="0">
                    <a:solidFill>
                      <a:schemeClr val="bg1"/>
                    </a:solidFill>
                    <a:latin typeface="思源黑體 Regular" panose="020B0500000000000000" charset="-122"/>
                    <a:ea typeface="思源黑體 Regular" panose="020B0500000000000000" charset="-122"/>
                    <a:cs typeface="思源黑體 Regular" panose="020B0500000000000000" charset="-122"/>
                    <a:sym typeface="思源黑體 Regular" panose="020B0500000000000000" charset="-122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圖表!$B$21:$B$32</c:f>
              <c:strCache>
                <c:ptCount val="12"/>
                <c:pt idx="0">
                  <c:v>行政部</c:v>
                </c:pt>
                <c:pt idx="1">
                  <c:v>企管部</c:v>
                </c:pt>
                <c:pt idx="2">
                  <c:v>財務部</c:v>
                </c:pt>
                <c:pt idx="3">
                  <c:v>市場部</c:v>
                </c:pt>
                <c:pt idx="4">
                  <c:v>採購部</c:v>
                </c:pt>
                <c:pt idx="5">
                  <c:v>生產部</c:v>
                </c:pt>
                <c:pt idx="6">
                  <c:v>研發部</c:v>
                </c:pt>
                <c:pt idx="7">
                  <c:v>人事部</c:v>
                </c:pt>
                <c:pt idx="8">
                  <c:v>技術部</c:v>
                </c:pt>
                <c:pt idx="9">
                  <c:v>後勤部</c:v>
                </c:pt>
                <c:pt idx="10">
                  <c:v>基建部</c:v>
                </c:pt>
                <c:pt idx="11">
                  <c:v>物流部</c:v>
                </c:pt>
              </c:strCache>
            </c:strRef>
          </c:cat>
          <c:val>
            <c:numRef>
              <c:f>圖表!$D$21:$D$32</c:f>
              <c:numCache>
                <c:formatCode>0</c:formatCode>
                <c:ptCount val="12"/>
                <c:pt idx="0">
                  <c:v>9</c:v>
                </c:pt>
                <c:pt idx="1">
                  <c:v>11</c:v>
                </c:pt>
                <c:pt idx="2">
                  <c:v>6.5</c:v>
                </c:pt>
                <c:pt idx="3">
                  <c:v>7</c:v>
                </c:pt>
                <c:pt idx="4">
                  <c:v>9</c:v>
                </c:pt>
                <c:pt idx="5">
                  <c:v>13</c:v>
                </c:pt>
                <c:pt idx="6">
                  <c:v>6</c:v>
                </c:pt>
                <c:pt idx="7">
                  <c:v>7</c:v>
                </c:pt>
                <c:pt idx="8">
                  <c:v>9.5</c:v>
                </c:pt>
                <c:pt idx="9">
                  <c:v>7.5</c:v>
                </c:pt>
                <c:pt idx="10">
                  <c:v>6.5</c:v>
                </c:pt>
                <c:pt idx="11">
                  <c:v>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6"/>
        <c:axId val="1184330320"/>
        <c:axId val="1184329904"/>
      </c:barChart>
      <c:lineChart>
        <c:grouping val="standard"/>
        <c:varyColors val="0"/>
        <c:ser>
          <c:idx val="0"/>
          <c:order val="0"/>
          <c:tx>
            <c:strRef>
              <c:f>圖表!$C$20</c:f>
              <c:strCache>
                <c:ptCount val="1"/>
                <c:pt idx="0">
                  <c:v>招聘入職率</c:v>
                </c:pt>
              </c:strCache>
            </c:strRef>
          </c:tx>
          <c:spPr>
            <a:ln w="28575" cap="rnd">
              <a:solidFill>
                <a:srgbClr val="B82839">
                  <a:alpha val="97000"/>
                </a:srgbClr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圖表!$B$21:$B$32</c:f>
              <c:strCache>
                <c:ptCount val="12"/>
                <c:pt idx="0">
                  <c:v>行政部</c:v>
                </c:pt>
                <c:pt idx="1">
                  <c:v>企管部</c:v>
                </c:pt>
                <c:pt idx="2">
                  <c:v>財務部</c:v>
                </c:pt>
                <c:pt idx="3">
                  <c:v>市場部</c:v>
                </c:pt>
                <c:pt idx="4">
                  <c:v>採購部</c:v>
                </c:pt>
                <c:pt idx="5">
                  <c:v>生產部</c:v>
                </c:pt>
                <c:pt idx="6">
                  <c:v>研發部</c:v>
                </c:pt>
                <c:pt idx="7">
                  <c:v>人事部</c:v>
                </c:pt>
                <c:pt idx="8">
                  <c:v>技術部</c:v>
                </c:pt>
                <c:pt idx="9">
                  <c:v>後勤部</c:v>
                </c:pt>
                <c:pt idx="10">
                  <c:v>基建部</c:v>
                </c:pt>
                <c:pt idx="11">
                  <c:v>物流部</c:v>
                </c:pt>
              </c:strCache>
            </c:strRef>
          </c:cat>
          <c:val>
            <c:numRef>
              <c:f>圖表!$C$21:$C$32</c:f>
              <c:numCache>
                <c:formatCode>0%</c:formatCode>
                <c:ptCount val="12"/>
                <c:pt idx="0">
                  <c:v>0.2</c:v>
                </c:pt>
                <c:pt idx="1">
                  <c:v>0.1</c:v>
                </c:pt>
                <c:pt idx="2">
                  <c:v>0.2</c:v>
                </c:pt>
                <c:pt idx="3">
                  <c:v>0.222222222222222</c:v>
                </c:pt>
                <c:pt idx="4">
                  <c:v>0.2</c:v>
                </c:pt>
                <c:pt idx="5">
                  <c:v>0.181818181818182</c:v>
                </c:pt>
                <c:pt idx="6">
                  <c:v>0.125</c:v>
                </c:pt>
                <c:pt idx="7">
                  <c:v>0.117647058823529</c:v>
                </c:pt>
                <c:pt idx="8">
                  <c:v>0.136363636363636</c:v>
                </c:pt>
                <c:pt idx="9">
                  <c:v>0.2</c:v>
                </c:pt>
                <c:pt idx="10">
                  <c:v>0.230769230769231</c:v>
                </c:pt>
                <c:pt idx="11">
                  <c:v>0.166666666666667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圖表!$E$20</c:f>
              <c:strCache>
                <c:ptCount val="1"/>
                <c:pt idx="0">
                  <c:v>月離職率</c:v>
                </c:pt>
              </c:strCache>
            </c:strRef>
          </c:tx>
          <c:spPr>
            <a:ln w="28575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圖表!$B$21:$B$32</c:f>
              <c:strCache>
                <c:ptCount val="12"/>
                <c:pt idx="0">
                  <c:v>行政部</c:v>
                </c:pt>
                <c:pt idx="1">
                  <c:v>企管部</c:v>
                </c:pt>
                <c:pt idx="2">
                  <c:v>財務部</c:v>
                </c:pt>
                <c:pt idx="3">
                  <c:v>市場部</c:v>
                </c:pt>
                <c:pt idx="4">
                  <c:v>採購部</c:v>
                </c:pt>
                <c:pt idx="5">
                  <c:v>生產部</c:v>
                </c:pt>
                <c:pt idx="6">
                  <c:v>研發部</c:v>
                </c:pt>
                <c:pt idx="7">
                  <c:v>人事部</c:v>
                </c:pt>
                <c:pt idx="8">
                  <c:v>技術部</c:v>
                </c:pt>
                <c:pt idx="9">
                  <c:v>後勤部</c:v>
                </c:pt>
                <c:pt idx="10">
                  <c:v>基建部</c:v>
                </c:pt>
                <c:pt idx="11">
                  <c:v>物流部</c:v>
                </c:pt>
              </c:strCache>
            </c:strRef>
          </c:cat>
          <c:val>
            <c:numRef>
              <c:f>圖表!$E$21:$E$32</c:f>
              <c:numCache>
                <c:formatCode>0%</c:formatCode>
                <c:ptCount val="12"/>
                <c:pt idx="0">
                  <c:v>0.111111111111111</c:v>
                </c:pt>
                <c:pt idx="1">
                  <c:v>0.0909090909090909</c:v>
                </c:pt>
                <c:pt idx="2">
                  <c:v>0.153846153846154</c:v>
                </c:pt>
                <c:pt idx="3">
                  <c:v>0.142857142857143</c:v>
                </c:pt>
                <c:pt idx="4">
                  <c:v>0.111111111111111</c:v>
                </c:pt>
                <c:pt idx="5">
                  <c:v>0.153846153846154</c:v>
                </c:pt>
                <c:pt idx="6">
                  <c:v>0.166666666666667</c:v>
                </c:pt>
                <c:pt idx="7">
                  <c:v>0.142857142857143</c:v>
                </c:pt>
                <c:pt idx="8">
                  <c:v>0.105263157894737</c:v>
                </c:pt>
                <c:pt idx="9">
                  <c:v>0.266666666666667</c:v>
                </c:pt>
                <c:pt idx="10">
                  <c:v>0.153846153846154</c:v>
                </c:pt>
                <c:pt idx="11">
                  <c:v>0.111111111111111</c:v>
                </c:pt>
              </c:numCache>
            </c:numRef>
          </c:val>
          <c:smooth val="1"/>
        </c:ser>
        <c:ser>
          <c:idx val="3"/>
          <c:order val="3"/>
          <c:tx>
            <c:strRef>
              <c:f>圖表!$F$20</c:f>
              <c:strCache>
                <c:ptCount val="1"/>
                <c:pt idx="0">
                  <c:v>月新進率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圖表!$B$21:$B$32</c:f>
              <c:strCache>
                <c:ptCount val="12"/>
                <c:pt idx="0">
                  <c:v>行政部</c:v>
                </c:pt>
                <c:pt idx="1">
                  <c:v>企管部</c:v>
                </c:pt>
                <c:pt idx="2">
                  <c:v>財務部</c:v>
                </c:pt>
                <c:pt idx="3">
                  <c:v>市場部</c:v>
                </c:pt>
                <c:pt idx="4">
                  <c:v>採購部</c:v>
                </c:pt>
                <c:pt idx="5">
                  <c:v>生產部</c:v>
                </c:pt>
                <c:pt idx="6">
                  <c:v>研發部</c:v>
                </c:pt>
                <c:pt idx="7">
                  <c:v>人事部</c:v>
                </c:pt>
                <c:pt idx="8">
                  <c:v>技術部</c:v>
                </c:pt>
                <c:pt idx="9">
                  <c:v>後勤部</c:v>
                </c:pt>
                <c:pt idx="10">
                  <c:v>基建部</c:v>
                </c:pt>
                <c:pt idx="11">
                  <c:v>物流部</c:v>
                </c:pt>
              </c:strCache>
            </c:strRef>
          </c:cat>
          <c:val>
            <c:numRef>
              <c:f>圖表!$F$21:$F$32</c:f>
              <c:numCache>
                <c:formatCode>0%</c:formatCode>
                <c:ptCount val="12"/>
                <c:pt idx="0">
                  <c:v>0.222222222222222</c:v>
                </c:pt>
                <c:pt idx="1">
                  <c:v>0.181818181818182</c:v>
                </c:pt>
                <c:pt idx="2">
                  <c:v>0.461538461538462</c:v>
                </c:pt>
                <c:pt idx="3">
                  <c:v>0.571428571428571</c:v>
                </c:pt>
                <c:pt idx="4">
                  <c:v>0.222222222222222</c:v>
                </c:pt>
                <c:pt idx="5">
                  <c:v>0.153846153846154</c:v>
                </c:pt>
                <c:pt idx="6">
                  <c:v>0.333333333333333</c:v>
                </c:pt>
                <c:pt idx="7">
                  <c:v>0.285714285714286</c:v>
                </c:pt>
                <c:pt idx="8">
                  <c:v>0.315789473684211</c:v>
                </c:pt>
                <c:pt idx="9">
                  <c:v>0.4</c:v>
                </c:pt>
                <c:pt idx="10">
                  <c:v>0.461538461538462</c:v>
                </c:pt>
                <c:pt idx="11">
                  <c:v>0.222222222222222</c:v>
                </c:pt>
              </c:numCache>
            </c:numRef>
          </c:val>
          <c:smooth val="1"/>
        </c:ser>
        <c:ser>
          <c:idx val="4"/>
          <c:order val="4"/>
          <c:tx>
            <c:strRef>
              <c:f>圖表!$G$20</c:f>
              <c:strCache>
                <c:ptCount val="1"/>
                <c:pt idx="0">
                  <c:v>月留存率</c:v>
                </c:pt>
              </c:strCache>
            </c:strRef>
          </c:tx>
          <c:spPr>
            <a:ln w="28575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圖表!$B$21:$B$32</c:f>
              <c:strCache>
                <c:ptCount val="12"/>
                <c:pt idx="0">
                  <c:v>行政部</c:v>
                </c:pt>
                <c:pt idx="1">
                  <c:v>企管部</c:v>
                </c:pt>
                <c:pt idx="2">
                  <c:v>財務部</c:v>
                </c:pt>
                <c:pt idx="3">
                  <c:v>市場部</c:v>
                </c:pt>
                <c:pt idx="4">
                  <c:v>採購部</c:v>
                </c:pt>
                <c:pt idx="5">
                  <c:v>生產部</c:v>
                </c:pt>
                <c:pt idx="6">
                  <c:v>研發部</c:v>
                </c:pt>
                <c:pt idx="7">
                  <c:v>人事部</c:v>
                </c:pt>
                <c:pt idx="8">
                  <c:v>技術部</c:v>
                </c:pt>
                <c:pt idx="9">
                  <c:v>後勤部</c:v>
                </c:pt>
                <c:pt idx="10">
                  <c:v>基建部</c:v>
                </c:pt>
                <c:pt idx="11">
                  <c:v>物流部</c:v>
                </c:pt>
              </c:strCache>
            </c:strRef>
          </c:cat>
          <c:val>
            <c:numRef>
              <c:f>圖表!$G$21:$G$32</c:f>
              <c:numCache>
                <c:formatCode>0%</c:formatCode>
                <c:ptCount val="12"/>
                <c:pt idx="0">
                  <c:v>1.25</c:v>
                </c:pt>
                <c:pt idx="1">
                  <c:v>1.2</c:v>
                </c:pt>
                <c:pt idx="2">
                  <c:v>1.6</c:v>
                </c:pt>
                <c:pt idx="3">
                  <c:v>1.8</c:v>
                </c:pt>
                <c:pt idx="4">
                  <c:v>1.25</c:v>
                </c:pt>
                <c:pt idx="5">
                  <c:v>1.16666666666667</c:v>
                </c:pt>
                <c:pt idx="6">
                  <c:v>1.4</c:v>
                </c:pt>
                <c:pt idx="7">
                  <c:v>1.33333333333333</c:v>
                </c:pt>
                <c:pt idx="8">
                  <c:v>1.375</c:v>
                </c:pt>
                <c:pt idx="9">
                  <c:v>1.5</c:v>
                </c:pt>
                <c:pt idx="10">
                  <c:v>1.6</c:v>
                </c:pt>
                <c:pt idx="11">
                  <c:v>1.25</c:v>
                </c:pt>
              </c:numCache>
            </c:numRef>
          </c:val>
          <c:smooth val="1"/>
        </c:ser>
        <c:ser>
          <c:idx val="5"/>
          <c:order val="5"/>
          <c:tx>
            <c:strRef>
              <c:f>圖表!$H$20</c:f>
              <c:strCache>
                <c:ptCount val="1"/>
                <c:pt idx="0">
                  <c:v>月損失率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圖表!$B$21:$B$32</c:f>
              <c:strCache>
                <c:ptCount val="12"/>
                <c:pt idx="0">
                  <c:v>行政部</c:v>
                </c:pt>
                <c:pt idx="1">
                  <c:v>企管部</c:v>
                </c:pt>
                <c:pt idx="2">
                  <c:v>財務部</c:v>
                </c:pt>
                <c:pt idx="3">
                  <c:v>市場部</c:v>
                </c:pt>
                <c:pt idx="4">
                  <c:v>採購部</c:v>
                </c:pt>
                <c:pt idx="5">
                  <c:v>生產部</c:v>
                </c:pt>
                <c:pt idx="6">
                  <c:v>研發部</c:v>
                </c:pt>
                <c:pt idx="7">
                  <c:v>人事部</c:v>
                </c:pt>
                <c:pt idx="8">
                  <c:v>技術部</c:v>
                </c:pt>
                <c:pt idx="9">
                  <c:v>後勤部</c:v>
                </c:pt>
                <c:pt idx="10">
                  <c:v>基建部</c:v>
                </c:pt>
                <c:pt idx="11">
                  <c:v>物流部</c:v>
                </c:pt>
              </c:strCache>
            </c:strRef>
          </c:cat>
          <c:val>
            <c:numRef>
              <c:f>圖表!$H$21:$H$32</c:f>
              <c:numCache>
                <c:formatCode>0%</c:formatCode>
                <c:ptCount val="12"/>
                <c:pt idx="0">
                  <c:v>0.125</c:v>
                </c:pt>
                <c:pt idx="1">
                  <c:v>0.1</c:v>
                </c:pt>
                <c:pt idx="2">
                  <c:v>0.2</c:v>
                </c:pt>
                <c:pt idx="3">
                  <c:v>0.2</c:v>
                </c:pt>
                <c:pt idx="4">
                  <c:v>0.125</c:v>
                </c:pt>
                <c:pt idx="5">
                  <c:v>0.166666666666667</c:v>
                </c:pt>
                <c:pt idx="6">
                  <c:v>0.2</c:v>
                </c:pt>
                <c:pt idx="7">
                  <c:v>0.166666666666667</c:v>
                </c:pt>
                <c:pt idx="8">
                  <c:v>0.125</c:v>
                </c:pt>
                <c:pt idx="9">
                  <c:v>0.333333333333333</c:v>
                </c:pt>
                <c:pt idx="10">
                  <c:v>0.2</c:v>
                </c:pt>
                <c:pt idx="11">
                  <c:v>0.125</c:v>
                </c:pt>
              </c:numCache>
            </c:numRef>
          </c:val>
          <c:smooth val="1"/>
        </c:ser>
        <c:ser>
          <c:idx val="6"/>
          <c:order val="6"/>
          <c:tx>
            <c:strRef>
              <c:f>圖表!$I$20</c:f>
              <c:strCache>
                <c:ptCount val="1"/>
                <c:pt idx="0">
                  <c:v>月進出比率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圖表!$B$21:$B$32</c:f>
              <c:strCache>
                <c:ptCount val="12"/>
                <c:pt idx="0">
                  <c:v>行政部</c:v>
                </c:pt>
                <c:pt idx="1">
                  <c:v>企管部</c:v>
                </c:pt>
                <c:pt idx="2">
                  <c:v>財務部</c:v>
                </c:pt>
                <c:pt idx="3">
                  <c:v>市場部</c:v>
                </c:pt>
                <c:pt idx="4">
                  <c:v>採購部</c:v>
                </c:pt>
                <c:pt idx="5">
                  <c:v>生產部</c:v>
                </c:pt>
                <c:pt idx="6">
                  <c:v>研發部</c:v>
                </c:pt>
                <c:pt idx="7">
                  <c:v>人事部</c:v>
                </c:pt>
                <c:pt idx="8">
                  <c:v>技術部</c:v>
                </c:pt>
                <c:pt idx="9">
                  <c:v>後勤部</c:v>
                </c:pt>
                <c:pt idx="10">
                  <c:v>基建部</c:v>
                </c:pt>
                <c:pt idx="11">
                  <c:v>物流部</c:v>
                </c:pt>
              </c:strCache>
            </c:strRef>
          </c:cat>
          <c:val>
            <c:numRef>
              <c:f>圖表!$I$21:$I$32</c:f>
              <c:numCache>
                <c:formatCode>0%</c:formatCode>
                <c:ptCount val="12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2</c:v>
                </c:pt>
                <c:pt idx="5">
                  <c:v>1</c:v>
                </c:pt>
                <c:pt idx="6">
                  <c:v>2</c:v>
                </c:pt>
                <c:pt idx="7">
                  <c:v>2</c:v>
                </c:pt>
                <c:pt idx="8">
                  <c:v>3</c:v>
                </c:pt>
                <c:pt idx="9">
                  <c:v>1.5</c:v>
                </c:pt>
                <c:pt idx="10">
                  <c:v>3</c:v>
                </c:pt>
                <c:pt idx="11">
                  <c:v>2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1"/>
        <c:axId val="41293280"/>
        <c:axId val="41295360"/>
      </c:lineChart>
      <c:catAx>
        <c:axId val="41293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ysClr val="windowText" lastClr="000000"/>
                </a:solidFill>
                <a:latin typeface="思源黑體 Regular" panose="020B0500000000000000" charset="-122"/>
                <a:ea typeface="思源黑體 Regular" panose="020B0500000000000000" charset="-122"/>
                <a:cs typeface="思源黑體 Regular" panose="020B0500000000000000" charset="-122"/>
                <a:sym typeface="思源黑體 Regular" panose="020B0500000000000000" charset="-122"/>
              </a:defRPr>
            </a:pPr>
          </a:p>
        </c:txPr>
        <c:crossAx val="41295360"/>
        <c:crosses val="autoZero"/>
        <c:auto val="1"/>
        <c:lblAlgn val="ctr"/>
        <c:lblOffset val="100"/>
        <c:noMultiLvlLbl val="0"/>
      </c:catAx>
      <c:valAx>
        <c:axId val="41295360"/>
        <c:scaling>
          <c:orientation val="minMax"/>
          <c:max val="4.1"/>
          <c:min val="0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ysClr val="windowText" lastClr="000000"/>
                </a:solidFill>
                <a:latin typeface="思源黑體 Regular" panose="020B0500000000000000" charset="-122"/>
                <a:ea typeface="思源黑體 Regular" panose="020B0500000000000000" charset="-122"/>
                <a:cs typeface="思源黑體 Regular" panose="020B0500000000000000" charset="-122"/>
                <a:sym typeface="思源黑體 Regular" panose="020B0500000000000000" charset="-122"/>
              </a:defRPr>
            </a:pPr>
          </a:p>
        </c:txPr>
        <c:crossAx val="41293280"/>
        <c:crosses val="autoZero"/>
        <c:crossBetween val="between"/>
      </c:valAx>
      <c:catAx>
        <c:axId val="11843303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ysClr val="windowText" lastClr="000000"/>
                </a:solidFill>
                <a:latin typeface="思源黑體 Regular" panose="020B0500000000000000" charset="-122"/>
                <a:ea typeface="思源黑體 Regular" panose="020B0500000000000000" charset="-122"/>
                <a:cs typeface="思源黑體 Regular" panose="020B0500000000000000" charset="-122"/>
                <a:sym typeface="思源黑體 Regular" panose="020B0500000000000000" charset="-122"/>
              </a:defRPr>
            </a:pPr>
          </a:p>
        </c:txPr>
        <c:crossAx val="1184329904"/>
        <c:crosses val="autoZero"/>
        <c:auto val="1"/>
        <c:lblAlgn val="ctr"/>
        <c:lblOffset val="100"/>
        <c:noMultiLvlLbl val="0"/>
      </c:catAx>
      <c:valAx>
        <c:axId val="1184329904"/>
        <c:scaling>
          <c:orientation val="minMax"/>
          <c:max val="14"/>
          <c:min val="0"/>
        </c:scaling>
        <c:delete val="0"/>
        <c:axPos val="r"/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ysClr val="windowText" lastClr="000000"/>
                </a:solidFill>
                <a:latin typeface="思源黑體 Regular" panose="020B0500000000000000" charset="-122"/>
                <a:ea typeface="思源黑體 Regular" panose="020B0500000000000000" charset="-122"/>
                <a:cs typeface="思源黑體 Regular" panose="020B0500000000000000" charset="-122"/>
                <a:sym typeface="思源黑體 Regular" panose="020B0500000000000000" charset="-122"/>
              </a:defRPr>
            </a:pPr>
          </a:p>
        </c:txPr>
        <c:crossAx val="1184330320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ysClr val="windowText" lastClr="000000"/>
                </a:solidFill>
                <a:latin typeface="思源黑體 Regular" panose="020B0500000000000000" charset="-122"/>
                <a:ea typeface="思源黑體 Regular" panose="020B0500000000000000" charset="-122"/>
                <a:cs typeface="思源黑體 Regular" panose="020B0500000000000000" charset="-122"/>
                <a:sym typeface="思源黑體 Regular" panose="020B0500000000000000" charset="-122"/>
              </a:defRPr>
            </a:pPr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ysClr val="windowText" lastClr="000000"/>
                </a:solidFill>
                <a:latin typeface="思源黑體 Regular" panose="020B0500000000000000" charset="-122"/>
                <a:ea typeface="思源黑體 Regular" panose="020B0500000000000000" charset="-122"/>
                <a:cs typeface="思源黑體 Regular" panose="020B0500000000000000" charset="-122"/>
                <a:sym typeface="思源黑體 Regular" panose="020B0500000000000000" charset="-122"/>
              </a:defRPr>
            </a:pPr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ysClr val="windowText" lastClr="000000"/>
                </a:solidFill>
                <a:latin typeface="思源黑體 Regular" panose="020B0500000000000000" charset="-122"/>
                <a:ea typeface="思源黑體 Regular" panose="020B0500000000000000" charset="-122"/>
                <a:cs typeface="思源黑體 Regular" panose="020B0500000000000000" charset="-122"/>
                <a:sym typeface="思源黑體 Regular" panose="020B0500000000000000" charset="-122"/>
              </a:defRPr>
            </a:pPr>
          </a:p>
        </c:txPr>
      </c:legendEntry>
      <c:legendEntry>
        <c:idx val="3"/>
        <c:txPr>
          <a:bodyPr rot="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ysClr val="windowText" lastClr="000000"/>
                </a:solidFill>
                <a:latin typeface="思源黑體 Regular" panose="020B0500000000000000" charset="-122"/>
                <a:ea typeface="思源黑體 Regular" panose="020B0500000000000000" charset="-122"/>
                <a:cs typeface="思源黑體 Regular" panose="020B0500000000000000" charset="-122"/>
                <a:sym typeface="思源黑體 Regular" panose="020B0500000000000000" charset="-122"/>
              </a:defRPr>
            </a:pPr>
          </a:p>
        </c:txPr>
      </c:legendEntry>
      <c:legendEntry>
        <c:idx val="4"/>
        <c:txPr>
          <a:bodyPr rot="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ysClr val="windowText" lastClr="000000"/>
                </a:solidFill>
                <a:latin typeface="思源黑體 Regular" panose="020B0500000000000000" charset="-122"/>
                <a:ea typeface="思源黑體 Regular" panose="020B0500000000000000" charset="-122"/>
                <a:cs typeface="思源黑體 Regular" panose="020B0500000000000000" charset="-122"/>
                <a:sym typeface="思源黑體 Regular" panose="020B0500000000000000" charset="-122"/>
              </a:defRPr>
            </a:pPr>
          </a:p>
        </c:txPr>
      </c:legendEntry>
      <c:legendEntry>
        <c:idx val="5"/>
        <c:txPr>
          <a:bodyPr rot="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ysClr val="windowText" lastClr="000000"/>
                </a:solidFill>
                <a:latin typeface="思源黑體 Regular" panose="020B0500000000000000" charset="-122"/>
                <a:ea typeface="思源黑體 Regular" panose="020B0500000000000000" charset="-122"/>
                <a:cs typeface="思源黑體 Regular" panose="020B0500000000000000" charset="-122"/>
                <a:sym typeface="思源黑體 Regular" panose="020B0500000000000000" charset="-122"/>
              </a:defRPr>
            </a:pPr>
          </a:p>
        </c:txPr>
      </c:legendEntry>
      <c:legendEntry>
        <c:idx val="6"/>
        <c:txPr>
          <a:bodyPr rot="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ysClr val="windowText" lastClr="000000"/>
                </a:solidFill>
                <a:latin typeface="思源黑體 Regular" panose="020B0500000000000000" charset="-122"/>
                <a:ea typeface="思源黑體 Regular" panose="020B0500000000000000" charset="-122"/>
                <a:cs typeface="思源黑體 Regular" panose="020B0500000000000000" charset="-122"/>
                <a:sym typeface="思源黑體 Regular" panose="020B0500000000000000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ysClr val="windowText" lastClr="000000"/>
              </a:solidFill>
              <a:latin typeface="思源黑體 Regular" panose="020B0500000000000000" charset="-122"/>
              <a:ea typeface="思源黑體 Regular" panose="020B0500000000000000" charset="-122"/>
              <a:cs typeface="思源黑體 Regular" panose="020B0500000000000000" charset="-122"/>
              <a:sym typeface="思源黑體 Regular" panose="020B0500000000000000" charset="-122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3175" cap="flat" cmpd="sng" algn="ctr">
      <a:solidFill>
        <a:schemeClr val="tx1"/>
      </a:solidFill>
      <a:round/>
    </a:ln>
    <a:effectLst/>
  </c:spPr>
  <c:txPr>
    <a:bodyPr/>
    <a:lstStyle/>
    <a:p>
      <a:pPr>
        <a:defRPr lang="zh-CN">
          <a:solidFill>
            <a:sysClr val="windowText" lastClr="000000"/>
          </a:solidFill>
          <a:latin typeface="思源黑體 Regular" panose="020B0500000000000000" charset="-122"/>
          <a:ea typeface="思源黑體 Regular" panose="020B0500000000000000" charset="-122"/>
          <a:cs typeface="思源黑體 Regular" panose="020B0500000000000000" charset="-122"/>
          <a:sym typeface="思源黑體 Regular" panose="020B05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600" b="1" i="0" u="none" strike="noStrike" kern="1200" spc="0" baseline="0">
                <a:solidFill>
                  <a:sysClr val="windowText" lastClr="000000"/>
                </a:solidFill>
                <a:latin typeface="思源黑體 Regular" panose="020B0500000000000000" charset="-122"/>
                <a:ea typeface="思源黑體 Regular" panose="020B0500000000000000" charset="-122"/>
                <a:cs typeface="思源黑體 Regular" panose="020B0500000000000000" charset="-122"/>
                <a:sym typeface="思源黑體 Regular" panose="020B0500000000000000" charset="-122"/>
              </a:defRPr>
            </a:pPr>
            <a:r>
              <a:rPr lang="zh-CN" altLang="en-US" sz="1600" b="1">
                <a:solidFill>
                  <a:sysClr val="windowText" lastClr="000000"/>
                </a:solidFill>
                <a:latin typeface="思源黑體 Regular" panose="020B0500000000000000" charset="-122"/>
                <a:ea typeface="思源黑體 Regular" panose="020B0500000000000000" charset="-122"/>
                <a:cs typeface="思源黑體 Regular" panose="020B0500000000000000" charset="-122"/>
                <a:sym typeface="思源黑體 Regular" panose="020B0500000000000000" charset="-122"/>
              </a:rPr>
              <a:t>部門招聘成功人數佔比</a:t>
            </a:r>
            <a:endParaRPr lang="zh-CN" sz="1600" b="1">
              <a:solidFill>
                <a:sysClr val="windowText" lastClr="000000"/>
              </a:solidFill>
              <a:latin typeface="思源黑體 Regular" panose="020B0500000000000000" charset="-122"/>
              <a:ea typeface="思源黑體 Regular" panose="020B0500000000000000" charset="-122"/>
              <a:cs typeface="思源黑體 Regular" panose="020B0500000000000000" charset="-122"/>
              <a:sym typeface="思源黑體 Regular" panose="020B0500000000000000" charset="-122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doughnutChart>
        <c:varyColors val="1"/>
        <c:ser>
          <c:idx val="0"/>
          <c:order val="0"/>
          <c:spPr>
            <a:ln w="6350">
              <a:solidFill>
                <a:schemeClr val="lt1"/>
              </a:solidFill>
            </a:ln>
          </c:spPr>
          <c:explosion val="0"/>
          <c:dPt>
            <c:idx val="0"/>
            <c:bubble3D val="0"/>
            <c:spPr>
              <a:solidFill>
                <a:schemeClr val="accent5">
                  <a:shade val="40000"/>
                </a:schemeClr>
              </a:solidFill>
              <a:ln w="63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5">
                  <a:shade val="51000"/>
                </a:schemeClr>
              </a:solidFill>
              <a:ln w="63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5">
                  <a:shade val="62000"/>
                </a:schemeClr>
              </a:solidFill>
              <a:ln w="63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5">
                  <a:shade val="73000"/>
                </a:schemeClr>
              </a:solidFill>
              <a:ln w="63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>
                  <a:shade val="83000"/>
                </a:schemeClr>
              </a:solidFill>
              <a:ln w="63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5">
                  <a:shade val="94000"/>
                </a:schemeClr>
              </a:solidFill>
              <a:ln w="63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5">
                  <a:tint val="95000"/>
                </a:schemeClr>
              </a:solidFill>
              <a:ln w="63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5">
                  <a:tint val="84000"/>
                </a:schemeClr>
              </a:solidFill>
              <a:ln w="6350">
                <a:solidFill>
                  <a:schemeClr val="lt1"/>
                </a:solidFill>
              </a:ln>
              <a:effectLst/>
            </c:spPr>
          </c:dPt>
          <c:dPt>
            <c:idx val="8"/>
            <c:bubble3D val="0"/>
            <c:spPr>
              <a:solidFill>
                <a:schemeClr val="accent5">
                  <a:tint val="74000"/>
                </a:schemeClr>
              </a:solidFill>
              <a:ln w="6350">
                <a:solidFill>
                  <a:schemeClr val="lt1"/>
                </a:solidFill>
              </a:ln>
              <a:effectLst/>
            </c:spPr>
          </c:dPt>
          <c:dPt>
            <c:idx val="9"/>
            <c:bubble3D val="0"/>
            <c:spPr>
              <a:solidFill>
                <a:schemeClr val="accent5">
                  <a:tint val="63000"/>
                </a:schemeClr>
              </a:solidFill>
              <a:ln w="6350">
                <a:solidFill>
                  <a:schemeClr val="lt1"/>
                </a:solidFill>
              </a:ln>
              <a:effectLst/>
            </c:spPr>
          </c:dPt>
          <c:dPt>
            <c:idx val="10"/>
            <c:bubble3D val="0"/>
            <c:spPr>
              <a:solidFill>
                <a:schemeClr val="accent5">
                  <a:tint val="52000"/>
                </a:schemeClr>
              </a:solidFill>
              <a:ln w="6350">
                <a:solidFill>
                  <a:schemeClr val="lt1"/>
                </a:solidFill>
              </a:ln>
              <a:effectLst/>
            </c:spPr>
          </c:dPt>
          <c:dPt>
            <c:idx val="11"/>
            <c:bubble3D val="0"/>
            <c:spPr>
              <a:solidFill>
                <a:schemeClr val="accent5">
                  <a:tint val="41000"/>
                </a:schemeClr>
              </a:solidFill>
              <a:ln w="63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ysClr val="windowText" lastClr="000000"/>
                    </a:solidFill>
                    <a:latin typeface="思源黑體 Regular" panose="020B0500000000000000" charset="-122"/>
                    <a:ea typeface="思源黑體 Regular" panose="020B0500000000000000" charset="-122"/>
                    <a:cs typeface="思源黑體 Regular" panose="020B0500000000000000" charset="-122"/>
                    <a:sym typeface="思源黑體 Regular" panose="020B0500000000000000" charset="-122"/>
                  </a:defRPr>
                </a:pPr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圖表!$B$5:$B$16</c:f>
              <c:strCache>
                <c:ptCount val="12"/>
                <c:pt idx="0">
                  <c:v>行政部</c:v>
                </c:pt>
                <c:pt idx="1">
                  <c:v>企管部</c:v>
                </c:pt>
                <c:pt idx="2">
                  <c:v>財務部</c:v>
                </c:pt>
                <c:pt idx="3">
                  <c:v>市場部</c:v>
                </c:pt>
                <c:pt idx="4">
                  <c:v>採購部</c:v>
                </c:pt>
                <c:pt idx="5">
                  <c:v>生產部</c:v>
                </c:pt>
                <c:pt idx="6">
                  <c:v>研發部</c:v>
                </c:pt>
                <c:pt idx="7">
                  <c:v>人事部</c:v>
                </c:pt>
                <c:pt idx="8">
                  <c:v>技術部</c:v>
                </c:pt>
                <c:pt idx="9">
                  <c:v>後勤部</c:v>
                </c:pt>
                <c:pt idx="10">
                  <c:v>基建部</c:v>
                </c:pt>
                <c:pt idx="11">
                  <c:v>物流部</c:v>
                </c:pt>
              </c:strCache>
            </c:strRef>
          </c:cat>
          <c:val>
            <c:numRef>
              <c:f>圖表!$D$5:$D$16</c:f>
              <c:numCache>
                <c:formatCode>General</c:formatCode>
                <c:ptCount val="12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3175" cap="flat" cmpd="sng" algn="ctr">
      <a:solidFill>
        <a:schemeClr val="tx1"/>
      </a:solidFill>
      <a:round/>
    </a:ln>
    <a:effectLst/>
  </c:spPr>
  <c:txPr>
    <a:bodyPr/>
    <a:lstStyle/>
    <a:p>
      <a:pPr>
        <a:defRPr lang="zh-CN">
          <a:solidFill>
            <a:sysClr val="windowText" lastClr="000000"/>
          </a:solidFill>
          <a:latin typeface="思源黑體 Regular" panose="020B0500000000000000" charset="-122"/>
          <a:ea typeface="思源黑體 Regular" panose="020B0500000000000000" charset="-122"/>
          <a:cs typeface="思源黑體 Regular" panose="020B0500000000000000" charset="-122"/>
          <a:sym typeface="思源黑體 Regular" panose="020B05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600" b="1" i="0" u="none" strike="noStrike" kern="1200" spc="0" baseline="0">
                <a:solidFill>
                  <a:sysClr val="windowText" lastClr="000000"/>
                </a:solidFill>
                <a:latin typeface="思源黑體 Regular" panose="020B0500000000000000" charset="-122"/>
                <a:ea typeface="思源黑體 Regular" panose="020B0500000000000000" charset="-122"/>
                <a:cs typeface="思源黑體 Regular" panose="020B0500000000000000" charset="-122"/>
                <a:sym typeface="思源黑體 Regular" panose="020B0500000000000000" charset="-122"/>
              </a:defRPr>
            </a:pPr>
            <a:r>
              <a:rPr lang="zh-CN" altLang="en-US" sz="1600" b="1">
                <a:solidFill>
                  <a:sysClr val="windowText" lastClr="000000"/>
                </a:solidFill>
                <a:latin typeface="思源黑體 Regular" panose="020B0500000000000000" charset="-122"/>
                <a:ea typeface="思源黑體 Regular" panose="020B0500000000000000" charset="-122"/>
                <a:cs typeface="思源黑體 Regular" panose="020B0500000000000000" charset="-122"/>
                <a:sym typeface="思源黑體 Regular" panose="020B0500000000000000" charset="-122"/>
              </a:rPr>
              <a:t>月部門平均人數佔比</a:t>
            </a:r>
            <a:endParaRPr lang="zh-CN" sz="1600" b="1">
              <a:solidFill>
                <a:sysClr val="windowText" lastClr="000000"/>
              </a:solidFill>
              <a:latin typeface="思源黑體 Regular" panose="020B0500000000000000" charset="-122"/>
              <a:ea typeface="思源黑體 Regular" panose="020B0500000000000000" charset="-122"/>
              <a:cs typeface="思源黑體 Regular" panose="020B0500000000000000" charset="-122"/>
              <a:sym typeface="思源黑體 Regular" panose="020B0500000000000000" charset="-122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doughnutChart>
        <c:varyColors val="1"/>
        <c:ser>
          <c:idx val="0"/>
          <c:order val="0"/>
          <c:spPr>
            <a:ln w="6350">
              <a:solidFill>
                <a:schemeClr val="lt1"/>
              </a:solidFill>
            </a:ln>
          </c:spPr>
          <c:explosion val="0"/>
          <c:dPt>
            <c:idx val="0"/>
            <c:bubble3D val="0"/>
            <c:spPr>
              <a:solidFill>
                <a:schemeClr val="accent5">
                  <a:shade val="40000"/>
                </a:schemeClr>
              </a:solidFill>
              <a:ln w="63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5">
                  <a:shade val="51000"/>
                </a:schemeClr>
              </a:solidFill>
              <a:ln w="63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5">
                  <a:shade val="62000"/>
                </a:schemeClr>
              </a:solidFill>
              <a:ln w="63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5">
                  <a:shade val="73000"/>
                </a:schemeClr>
              </a:solidFill>
              <a:ln w="63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>
                  <a:shade val="83000"/>
                </a:schemeClr>
              </a:solidFill>
              <a:ln w="63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5">
                  <a:shade val="94000"/>
                </a:schemeClr>
              </a:solidFill>
              <a:ln w="63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5">
                  <a:tint val="95000"/>
                </a:schemeClr>
              </a:solidFill>
              <a:ln w="63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5">
                  <a:tint val="84000"/>
                </a:schemeClr>
              </a:solidFill>
              <a:ln w="6350">
                <a:solidFill>
                  <a:schemeClr val="lt1"/>
                </a:solidFill>
              </a:ln>
              <a:effectLst/>
            </c:spPr>
          </c:dPt>
          <c:dPt>
            <c:idx val="8"/>
            <c:bubble3D val="0"/>
            <c:spPr>
              <a:solidFill>
                <a:schemeClr val="accent5">
                  <a:tint val="74000"/>
                </a:schemeClr>
              </a:solidFill>
              <a:ln w="6350">
                <a:solidFill>
                  <a:schemeClr val="lt1"/>
                </a:solidFill>
              </a:ln>
              <a:effectLst/>
            </c:spPr>
          </c:dPt>
          <c:dPt>
            <c:idx val="9"/>
            <c:bubble3D val="0"/>
            <c:spPr>
              <a:solidFill>
                <a:schemeClr val="accent5">
                  <a:tint val="63000"/>
                </a:schemeClr>
              </a:solidFill>
              <a:ln w="6350">
                <a:solidFill>
                  <a:schemeClr val="lt1"/>
                </a:solidFill>
              </a:ln>
              <a:effectLst/>
            </c:spPr>
          </c:dPt>
          <c:dPt>
            <c:idx val="10"/>
            <c:bubble3D val="0"/>
            <c:spPr>
              <a:solidFill>
                <a:schemeClr val="accent5">
                  <a:tint val="52000"/>
                </a:schemeClr>
              </a:solidFill>
              <a:ln w="6350">
                <a:solidFill>
                  <a:schemeClr val="lt1"/>
                </a:solidFill>
              </a:ln>
              <a:effectLst/>
            </c:spPr>
          </c:dPt>
          <c:dPt>
            <c:idx val="11"/>
            <c:bubble3D val="0"/>
            <c:spPr>
              <a:solidFill>
                <a:schemeClr val="accent5">
                  <a:tint val="41000"/>
                </a:schemeClr>
              </a:solidFill>
              <a:ln w="63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ysClr val="windowText" lastClr="000000"/>
                    </a:solidFill>
                    <a:latin typeface="思源黑體 Regular" panose="020B0500000000000000" charset="-122"/>
                    <a:ea typeface="思源黑體 Regular" panose="020B0500000000000000" charset="-122"/>
                    <a:cs typeface="思源黑體 Regular" panose="020B0500000000000000" charset="-122"/>
                    <a:sym typeface="思源黑體 Regular" panose="020B0500000000000000" charset="-122"/>
                  </a:defRPr>
                </a:pPr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圖表!$B$5:$B$16</c:f>
              <c:strCache>
                <c:ptCount val="12"/>
                <c:pt idx="0">
                  <c:v>行政部</c:v>
                </c:pt>
                <c:pt idx="1">
                  <c:v>企管部</c:v>
                </c:pt>
                <c:pt idx="2">
                  <c:v>財務部</c:v>
                </c:pt>
                <c:pt idx="3">
                  <c:v>市場部</c:v>
                </c:pt>
                <c:pt idx="4">
                  <c:v>採購部</c:v>
                </c:pt>
                <c:pt idx="5">
                  <c:v>生產部</c:v>
                </c:pt>
                <c:pt idx="6">
                  <c:v>研發部</c:v>
                </c:pt>
                <c:pt idx="7">
                  <c:v>人事部</c:v>
                </c:pt>
                <c:pt idx="8">
                  <c:v>技術部</c:v>
                </c:pt>
                <c:pt idx="9">
                  <c:v>後勤部</c:v>
                </c:pt>
                <c:pt idx="10">
                  <c:v>基建部</c:v>
                </c:pt>
                <c:pt idx="11">
                  <c:v>物流部</c:v>
                </c:pt>
              </c:strCache>
            </c:strRef>
          </c:cat>
          <c:val>
            <c:numRef>
              <c:f>圖表!$H$5:$H$16</c:f>
              <c:numCache>
                <c:formatCode>0_ </c:formatCode>
                <c:ptCount val="12"/>
                <c:pt idx="0">
                  <c:v>9</c:v>
                </c:pt>
                <c:pt idx="1">
                  <c:v>11</c:v>
                </c:pt>
                <c:pt idx="2">
                  <c:v>6.5</c:v>
                </c:pt>
                <c:pt idx="3">
                  <c:v>7</c:v>
                </c:pt>
                <c:pt idx="4">
                  <c:v>9</c:v>
                </c:pt>
                <c:pt idx="5">
                  <c:v>13</c:v>
                </c:pt>
                <c:pt idx="6">
                  <c:v>6</c:v>
                </c:pt>
                <c:pt idx="7">
                  <c:v>7</c:v>
                </c:pt>
                <c:pt idx="8">
                  <c:v>9.5</c:v>
                </c:pt>
                <c:pt idx="9">
                  <c:v>7.5</c:v>
                </c:pt>
                <c:pt idx="10">
                  <c:v>6.5</c:v>
                </c:pt>
                <c:pt idx="11">
                  <c:v>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3175" cap="flat" cmpd="sng" algn="ctr">
      <a:solidFill>
        <a:schemeClr val="tx1"/>
      </a:solidFill>
      <a:round/>
    </a:ln>
    <a:effectLst/>
  </c:spPr>
  <c:txPr>
    <a:bodyPr/>
    <a:lstStyle/>
    <a:p>
      <a:pPr>
        <a:defRPr lang="zh-CN">
          <a:solidFill>
            <a:schemeClr val="bg1"/>
          </a:solidFill>
          <a:latin typeface="思源黑體 Regular" panose="020B0500000000000000" charset="-122"/>
          <a:ea typeface="思源黑體 Regular" panose="020B0500000000000000" charset="-122"/>
          <a:cs typeface="思源黑體 Regular" panose="020B0500000000000000" charset="-122"/>
          <a:sym typeface="思源黑體 Regular" panose="020B05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600" b="1" i="0" u="none" strike="noStrike" kern="1200" spc="0" baseline="0">
                <a:solidFill>
                  <a:sysClr val="windowText" lastClr="000000"/>
                </a:solidFill>
                <a:latin typeface="思源黑體 Regular" panose="020B0500000000000000" charset="-122"/>
                <a:ea typeface="思源黑體 Regular" panose="020B0500000000000000" charset="-122"/>
                <a:cs typeface="思源黑體 Regular" panose="020B0500000000000000" charset="-122"/>
                <a:sym typeface="思源黑體 Regular" panose="020B0500000000000000" charset="-122"/>
              </a:defRPr>
            </a:pPr>
            <a:r>
              <a:rPr lang="zh-CN" altLang="en-US" sz="1600" b="1">
                <a:solidFill>
                  <a:sysClr val="windowText" lastClr="000000"/>
                </a:solidFill>
                <a:latin typeface="思源黑體 Regular" panose="020B0500000000000000" charset="-122"/>
                <a:ea typeface="思源黑體 Regular" panose="020B0500000000000000" charset="-122"/>
                <a:cs typeface="思源黑體 Regular" panose="020B0500000000000000" charset="-122"/>
                <a:sym typeface="思源黑體 Regular" panose="020B0500000000000000" charset="-122"/>
              </a:rPr>
              <a:t>月部門離職人數佔比</a:t>
            </a:r>
            <a:endParaRPr lang="zh-CN" sz="1600" b="1">
              <a:solidFill>
                <a:sysClr val="windowText" lastClr="000000"/>
              </a:solidFill>
              <a:latin typeface="思源黑體 Regular" panose="020B0500000000000000" charset="-122"/>
              <a:ea typeface="思源黑體 Regular" panose="020B0500000000000000" charset="-122"/>
              <a:cs typeface="思源黑體 Regular" panose="020B0500000000000000" charset="-122"/>
              <a:sym typeface="思源黑體 Regular" panose="020B0500000000000000" charset="-122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doughnutChart>
        <c:varyColors val="1"/>
        <c:ser>
          <c:idx val="0"/>
          <c:order val="0"/>
          <c:spPr>
            <a:ln w="6350">
              <a:solidFill>
                <a:schemeClr val="lt1"/>
              </a:solidFill>
            </a:ln>
          </c:spPr>
          <c:explosion val="0"/>
          <c:dPt>
            <c:idx val="0"/>
            <c:bubble3D val="0"/>
            <c:spPr>
              <a:solidFill>
                <a:schemeClr val="accent5">
                  <a:shade val="40000"/>
                </a:schemeClr>
              </a:solidFill>
              <a:ln w="63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5">
                  <a:shade val="51000"/>
                </a:schemeClr>
              </a:solidFill>
              <a:ln w="63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5">
                  <a:shade val="62000"/>
                </a:schemeClr>
              </a:solidFill>
              <a:ln w="63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5">
                  <a:shade val="73000"/>
                </a:schemeClr>
              </a:solidFill>
              <a:ln w="63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>
                  <a:shade val="83000"/>
                </a:schemeClr>
              </a:solidFill>
              <a:ln w="63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5">
                  <a:shade val="94000"/>
                </a:schemeClr>
              </a:solidFill>
              <a:ln w="63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5">
                  <a:tint val="95000"/>
                </a:schemeClr>
              </a:solidFill>
              <a:ln w="63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5">
                  <a:tint val="84000"/>
                </a:schemeClr>
              </a:solidFill>
              <a:ln w="6350">
                <a:solidFill>
                  <a:schemeClr val="lt1"/>
                </a:solidFill>
              </a:ln>
              <a:effectLst/>
            </c:spPr>
          </c:dPt>
          <c:dPt>
            <c:idx val="8"/>
            <c:bubble3D val="0"/>
            <c:spPr>
              <a:solidFill>
                <a:schemeClr val="accent5">
                  <a:tint val="74000"/>
                </a:schemeClr>
              </a:solidFill>
              <a:ln w="6350">
                <a:solidFill>
                  <a:schemeClr val="lt1"/>
                </a:solidFill>
              </a:ln>
              <a:effectLst/>
            </c:spPr>
          </c:dPt>
          <c:dPt>
            <c:idx val="9"/>
            <c:bubble3D val="0"/>
            <c:spPr>
              <a:solidFill>
                <a:schemeClr val="accent5">
                  <a:tint val="63000"/>
                </a:schemeClr>
              </a:solidFill>
              <a:ln w="6350">
                <a:solidFill>
                  <a:schemeClr val="lt1"/>
                </a:solidFill>
              </a:ln>
              <a:effectLst/>
            </c:spPr>
          </c:dPt>
          <c:dPt>
            <c:idx val="10"/>
            <c:bubble3D val="0"/>
            <c:spPr>
              <a:solidFill>
                <a:schemeClr val="accent5">
                  <a:tint val="52000"/>
                </a:schemeClr>
              </a:solidFill>
              <a:ln w="6350">
                <a:solidFill>
                  <a:schemeClr val="lt1"/>
                </a:solidFill>
              </a:ln>
              <a:effectLst/>
            </c:spPr>
          </c:dPt>
          <c:dPt>
            <c:idx val="11"/>
            <c:bubble3D val="0"/>
            <c:spPr>
              <a:solidFill>
                <a:schemeClr val="accent5">
                  <a:tint val="41000"/>
                </a:schemeClr>
              </a:solidFill>
              <a:ln w="63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ysClr val="windowText" lastClr="000000"/>
                    </a:solidFill>
                    <a:latin typeface="思源黑體 Regular" panose="020B0500000000000000" charset="-122"/>
                    <a:ea typeface="思源黑體 Regular" panose="020B0500000000000000" charset="-122"/>
                    <a:cs typeface="思源黑體 Regular" panose="020B0500000000000000" charset="-122"/>
                    <a:sym typeface="思源黑體 Regular" panose="020B0500000000000000" charset="-122"/>
                  </a:defRPr>
                </a:pPr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圖表!$B$5:$B$16</c:f>
              <c:strCache>
                <c:ptCount val="12"/>
                <c:pt idx="0">
                  <c:v>行政部</c:v>
                </c:pt>
                <c:pt idx="1">
                  <c:v>企管部</c:v>
                </c:pt>
                <c:pt idx="2">
                  <c:v>財務部</c:v>
                </c:pt>
                <c:pt idx="3">
                  <c:v>市場部</c:v>
                </c:pt>
                <c:pt idx="4">
                  <c:v>採購部</c:v>
                </c:pt>
                <c:pt idx="5">
                  <c:v>生產部</c:v>
                </c:pt>
                <c:pt idx="6">
                  <c:v>研發部</c:v>
                </c:pt>
                <c:pt idx="7">
                  <c:v>人事部</c:v>
                </c:pt>
                <c:pt idx="8">
                  <c:v>技術部</c:v>
                </c:pt>
                <c:pt idx="9">
                  <c:v>後勤部</c:v>
                </c:pt>
                <c:pt idx="10">
                  <c:v>基建部</c:v>
                </c:pt>
                <c:pt idx="11">
                  <c:v>物流部</c:v>
                </c:pt>
              </c:strCache>
            </c:strRef>
          </c:cat>
          <c:val>
            <c:numRef>
              <c:f>圖表!$I$5:$I$16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3175" cap="flat" cmpd="sng" algn="ctr">
      <a:solidFill>
        <a:schemeClr val="tx1"/>
      </a:solidFill>
      <a:round/>
    </a:ln>
    <a:effectLst/>
  </c:spPr>
  <c:txPr>
    <a:bodyPr/>
    <a:lstStyle/>
    <a:p>
      <a:pPr>
        <a:defRPr lang="zh-CN">
          <a:solidFill>
            <a:schemeClr val="bg1"/>
          </a:solidFill>
          <a:latin typeface="思源黑體 Regular" panose="020B0500000000000000" charset="-122"/>
          <a:ea typeface="思源黑體 Regular" panose="020B0500000000000000" charset="-122"/>
          <a:cs typeface="思源黑體 Regular" panose="020B0500000000000000" charset="-122"/>
          <a:sym typeface="思源黑體 Regular" panose="020B05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3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4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CheckBox" checked="Checked" fmlaLink="$C$19" noThreeD="1" val="0"/>
</file>

<file path=xl/ctrlProps/ctrlProp2.xml><?xml version="1.0" encoding="utf-8"?>
<formControlPr xmlns="http://schemas.microsoft.com/office/spreadsheetml/2009/9/main" objectType="CheckBox" checked="Checked" fmlaLink="$D$19" noThreeD="1" val="0"/>
</file>

<file path=xl/ctrlProps/ctrlProp3.xml><?xml version="1.0" encoding="utf-8"?>
<formControlPr xmlns="http://schemas.microsoft.com/office/spreadsheetml/2009/9/main" objectType="CheckBox" checked="Checked" fmlaLink="$E$19" noThreeD="1" val="0"/>
</file>

<file path=xl/ctrlProps/ctrlProp4.xml><?xml version="1.0" encoding="utf-8"?>
<formControlPr xmlns="http://schemas.microsoft.com/office/spreadsheetml/2009/9/main" objectType="CheckBox" checked="Checked" fmlaLink="$F$19" noThreeD="1" val="0"/>
</file>

<file path=xl/ctrlProps/ctrlProp5.xml><?xml version="1.0" encoding="utf-8"?>
<formControlPr xmlns="http://schemas.microsoft.com/office/spreadsheetml/2009/9/main" objectType="CheckBox" checked="Checked" fmlaLink="$G$19" noThreeD="1" val="0"/>
</file>

<file path=xl/ctrlProps/ctrlProp6.xml><?xml version="1.0" encoding="utf-8"?>
<formControlPr xmlns="http://schemas.microsoft.com/office/spreadsheetml/2009/9/main" objectType="CheckBox" checked="Checked" fmlaLink="$H$19" noThreeD="1" val="0"/>
</file>

<file path=xl/ctrlProps/ctrlProp7.xml><?xml version="1.0" encoding="utf-8"?>
<formControlPr xmlns="http://schemas.microsoft.com/office/spreadsheetml/2009/9/main" objectType="CheckBox" checked="Checked" fmlaLink="$I$19" noThreeD="1" val="0"/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chart" Target="../charts/chart4.xml"/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70485</xdr:colOff>
      <xdr:row>17</xdr:row>
      <xdr:rowOff>81280</xdr:rowOff>
    </xdr:from>
    <xdr:to>
      <xdr:col>22</xdr:col>
      <xdr:colOff>534035</xdr:colOff>
      <xdr:row>31</xdr:row>
      <xdr:rowOff>224790</xdr:rowOff>
    </xdr:to>
    <xdr:graphicFrame>
      <xdr:nvGraphicFramePr>
        <xdr:cNvPr id="2" name="圖表 1"/>
        <xdr:cNvGraphicFramePr/>
      </xdr:nvGraphicFramePr>
      <xdr:xfrm>
        <a:off x="4125595" y="4537710"/>
        <a:ext cx="6650355" cy="342011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295275</xdr:colOff>
      <xdr:row>19</xdr:row>
      <xdr:rowOff>238125</xdr:rowOff>
    </xdr:from>
    <xdr:to>
      <xdr:col>21</xdr:col>
      <xdr:colOff>171450</xdr:colOff>
      <xdr:row>19</xdr:row>
      <xdr:rowOff>409575</xdr:rowOff>
    </xdr:to>
    <xdr:grpSp>
      <xdr:nvGrpSpPr>
        <xdr:cNvPr id="3" name="組合 2"/>
        <xdr:cNvGrpSpPr/>
      </xdr:nvGrpSpPr>
      <xdr:grpSpPr>
        <a:xfrm>
          <a:off x="5310505" y="5018405"/>
          <a:ext cx="4676775" cy="171450"/>
          <a:chOff x="5524500" y="5495925"/>
          <a:chExt cx="5210175" cy="276225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1025" name="Check Box 1" hidden="1">
                <a:extLst>
                  <a:ext uri="{63B3BB69-23CF-44E3-9099-C40C66FF867C}">
                    <a14:compatExt spid="_x0000_s1025"/>
                  </a:ext>
                </a:extLst>
              </xdr:cNvPr>
              <xdr:cNvSpPr/>
            </xdr:nvSpPr>
            <xdr:spPr>
              <a:xfrm>
                <a:off x="5524500" y="5495925"/>
                <a:ext cx="666750" cy="276225"/>
              </a:xfrm>
              <a:prstGeom prst="rect">
                <a:avLst/>
              </a:prstGeom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zh-CN" altLang="en-US" sz="900" b="0" i="0" u="none" strike="noStrike" baseline="0">
                    <a:solidFill>
                      <a:srgbClr val="000000"/>
                    </a:solidFill>
                    <a:latin typeface="Microsoft YaHei UI" panose="020B0503020204020204" charset="-122"/>
                    <a:ea typeface="Microsoft YaHei UI" panose="020B0503020204020204" charset="-122"/>
                  </a:rPr>
                  <a:t>招聘入職率</a:t>
                </a:r>
                <a:endPara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026" name="Check Box 2" hidden="1">
                <a:extLst>
                  <a:ext uri="{63B3BB69-23CF-44E3-9099-C40C66FF867C}">
                    <a14:compatExt spid="_x0000_s1026"/>
                  </a:ext>
                </a:extLst>
              </xdr:cNvPr>
              <xdr:cNvSpPr/>
            </xdr:nvSpPr>
            <xdr:spPr>
              <a:xfrm>
                <a:off x="6343650" y="5495925"/>
                <a:ext cx="1009650" cy="276225"/>
              </a:xfrm>
              <a:prstGeom prst="rect">
                <a:avLst/>
              </a:prstGeom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zh-CN" altLang="en-US" sz="900" b="0" i="0" u="none" strike="noStrike" baseline="0">
                    <a:solidFill>
                      <a:srgbClr val="000000"/>
                    </a:solidFill>
                    <a:latin typeface="Microsoft YaHei UI" panose="020B0503020204020204" charset="-122"/>
                    <a:ea typeface="Microsoft YaHei UI" panose="020B0503020204020204" charset="-122"/>
                  </a:rPr>
                  <a:t>月平均人數</a:t>
                </a:r>
                <a:endPara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027" name="Check Box 3" hidden="1">
                <a:extLst>
                  <a:ext uri="{63B3BB69-23CF-44E3-9099-C40C66FF867C}">
                    <a14:compatExt spid="_x0000_s1027"/>
                  </a:ext>
                </a:extLst>
              </xdr:cNvPr>
              <xdr:cNvSpPr/>
            </xdr:nvSpPr>
            <xdr:spPr>
              <a:xfrm>
                <a:off x="7172325" y="5495925"/>
                <a:ext cx="666750" cy="276225"/>
              </a:xfrm>
              <a:prstGeom prst="rect">
                <a:avLst/>
              </a:prstGeom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zh-CN" altLang="en-US" sz="900" b="0" i="0" u="none" strike="noStrike" baseline="0">
                    <a:solidFill>
                      <a:srgbClr val="000000"/>
                    </a:solidFill>
                    <a:latin typeface="Microsoft YaHei UI" panose="020B0503020204020204" charset="-122"/>
                    <a:ea typeface="Microsoft YaHei UI" panose="020B0503020204020204" charset="-122"/>
                  </a:rPr>
                  <a:t>月離職率</a:t>
                </a:r>
                <a:endPara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028" name="Check Box 4" hidden="1">
                <a:extLst>
                  <a:ext uri="{63B3BB69-23CF-44E3-9099-C40C66FF867C}">
                    <a14:compatExt spid="_x0000_s1028"/>
                  </a:ext>
                </a:extLst>
              </xdr:cNvPr>
              <xdr:cNvSpPr/>
            </xdr:nvSpPr>
            <xdr:spPr>
              <a:xfrm>
                <a:off x="7896225" y="5495925"/>
                <a:ext cx="1019175" cy="276225"/>
              </a:xfrm>
              <a:prstGeom prst="rect">
                <a:avLst/>
              </a:prstGeom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zh-CN" altLang="en-US" sz="900" b="0" i="0" u="none" strike="noStrike" baseline="0">
                    <a:solidFill>
                      <a:srgbClr val="000000"/>
                    </a:solidFill>
                    <a:latin typeface="Microsoft YaHei UI" panose="020B0503020204020204" charset="-122"/>
                    <a:ea typeface="Microsoft YaHei UI" panose="020B0503020204020204" charset="-122"/>
                  </a:rPr>
                  <a:t>月新進率</a:t>
                </a:r>
                <a:endPara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029" name="Check Box 5" hidden="1">
                <a:extLst>
                  <a:ext uri="{63B3BB69-23CF-44E3-9099-C40C66FF867C}">
                    <a14:compatExt spid="_x0000_s1029"/>
                  </a:ext>
                </a:extLst>
              </xdr:cNvPr>
              <xdr:cNvSpPr/>
            </xdr:nvSpPr>
            <xdr:spPr>
              <a:xfrm>
                <a:off x="8620125" y="5495925"/>
                <a:ext cx="838200" cy="276225"/>
              </a:xfrm>
              <a:prstGeom prst="rect">
                <a:avLst/>
              </a:prstGeom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zh-CN" altLang="en-US" sz="900" b="0" i="0" u="none" strike="noStrike" baseline="0">
                    <a:solidFill>
                      <a:srgbClr val="000000"/>
                    </a:solidFill>
                    <a:latin typeface="Microsoft YaHei UI" panose="020B0503020204020204" charset="-122"/>
                    <a:ea typeface="Microsoft YaHei UI" panose="020B0503020204020204" charset="-122"/>
                  </a:rPr>
                  <a:t>月留存率</a:t>
                </a:r>
                <a:endPara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030" name="Check Box 6" hidden="1">
                <a:extLst>
                  <a:ext uri="{63B3BB69-23CF-44E3-9099-C40C66FF867C}">
                    <a14:compatExt spid="_x0000_s1030"/>
                  </a:ext>
                </a:extLst>
              </xdr:cNvPr>
              <xdr:cNvSpPr/>
            </xdr:nvSpPr>
            <xdr:spPr>
              <a:xfrm>
                <a:off x="9344025" y="5495925"/>
                <a:ext cx="666750" cy="276225"/>
              </a:xfrm>
              <a:prstGeom prst="rect">
                <a:avLst/>
              </a:prstGeom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zh-CN" altLang="en-US" sz="900" b="0" i="0" u="none" strike="noStrike" baseline="0">
                    <a:solidFill>
                      <a:srgbClr val="000000"/>
                    </a:solidFill>
                    <a:latin typeface="Microsoft YaHei UI" panose="020B0503020204020204" charset="-122"/>
                    <a:ea typeface="Microsoft YaHei UI" panose="020B0503020204020204" charset="-122"/>
                  </a:rPr>
                  <a:t>月損失率</a:t>
                </a:r>
                <a:endPara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031" name="Check Box 7" hidden="1">
                <a:extLst>
                  <a:ext uri="{63B3BB69-23CF-44E3-9099-C40C66FF867C}">
                    <a14:compatExt spid="_x0000_s1031"/>
                  </a:ext>
                </a:extLst>
              </xdr:cNvPr>
              <xdr:cNvSpPr/>
            </xdr:nvSpPr>
            <xdr:spPr>
              <a:xfrm>
                <a:off x="10067925" y="5495925"/>
                <a:ext cx="666750" cy="276225"/>
              </a:xfrm>
              <a:prstGeom prst="rect">
                <a:avLst/>
              </a:prstGeom>
            </xdr:spPr>
            <xdr:txBody>
              <a:bodyPr vertOverflow="clip" wrap="square" lIns="27432" tIns="32004" rIns="0" bIns="32004" anchor="ctr" upright="1"/>
              <a:lstStyle/>
              <a:p>
                <a:pPr algn="l" rtl="0">
                  <a:defRPr sz="1000"/>
                </a:pPr>
                <a:r>
                  <a:rPr lang="zh-CN" altLang="en-US" sz="900" b="0" i="0" u="none" strike="noStrike" baseline="0">
                    <a:solidFill>
                      <a:srgbClr val="000000"/>
                    </a:solidFill>
                    <a:latin typeface="Microsoft YaHei UI" panose="020B0503020204020204" charset="-122"/>
                    <a:ea typeface="Microsoft YaHei UI" panose="020B0503020204020204" charset="-122"/>
                  </a:rPr>
                  <a:t>月進出比率</a:t>
                </a:r>
                <a:endPara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1</xdr:col>
      <xdr:colOff>1</xdr:colOff>
      <xdr:row>32</xdr:row>
      <xdr:rowOff>66675</xdr:rowOff>
    </xdr:from>
    <xdr:to>
      <xdr:col>7</xdr:col>
      <xdr:colOff>464326</xdr:colOff>
      <xdr:row>49</xdr:row>
      <xdr:rowOff>104325</xdr:rowOff>
    </xdr:to>
    <xdr:graphicFrame>
      <xdr:nvGraphicFramePr>
        <xdr:cNvPr id="16" name="圖表 15"/>
        <xdr:cNvGraphicFramePr/>
      </xdr:nvGraphicFramePr>
      <xdr:xfrm>
        <a:off x="85725" y="8028305"/>
        <a:ext cx="3473450" cy="340550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</xdr:colOff>
      <xdr:row>32</xdr:row>
      <xdr:rowOff>66675</xdr:rowOff>
    </xdr:from>
    <xdr:to>
      <xdr:col>15</xdr:col>
      <xdr:colOff>226201</xdr:colOff>
      <xdr:row>49</xdr:row>
      <xdr:rowOff>104325</xdr:rowOff>
    </xdr:to>
    <xdr:graphicFrame>
      <xdr:nvGraphicFramePr>
        <xdr:cNvPr id="17" name="圖表 16"/>
        <xdr:cNvGraphicFramePr/>
      </xdr:nvGraphicFramePr>
      <xdr:xfrm>
        <a:off x="3575050" y="8028305"/>
        <a:ext cx="3586480" cy="340550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295275</xdr:colOff>
      <xdr:row>32</xdr:row>
      <xdr:rowOff>66675</xdr:rowOff>
    </xdr:from>
    <xdr:to>
      <xdr:col>22</xdr:col>
      <xdr:colOff>521335</xdr:colOff>
      <xdr:row>49</xdr:row>
      <xdr:rowOff>104140</xdr:rowOff>
    </xdr:to>
    <xdr:graphicFrame>
      <xdr:nvGraphicFramePr>
        <xdr:cNvPr id="18" name="圖表 17"/>
        <xdr:cNvGraphicFramePr/>
      </xdr:nvGraphicFramePr>
      <xdr:xfrm>
        <a:off x="7230745" y="8028305"/>
        <a:ext cx="3545205" cy="340550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ctrlProp" Target="../ctrlProps/ctrlProp7.xml"/><Relationship Id="rId8" Type="http://schemas.openxmlformats.org/officeDocument/2006/relationships/ctrlProp" Target="../ctrlProps/ctrlProp6.xml"/><Relationship Id="rId7" Type="http://schemas.openxmlformats.org/officeDocument/2006/relationships/ctrlProp" Target="../ctrlProps/ctrlProp5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W32"/>
  <sheetViews>
    <sheetView showGridLines="0" tabSelected="1" workbookViewId="0">
      <selection activeCell="AA10" sqref="AA10"/>
    </sheetView>
  </sheetViews>
  <sheetFormatPr defaultColWidth="9" defaultRowHeight="15.6"/>
  <cols>
    <col min="1" max="1" width="1.25" style="2" customWidth="1"/>
    <col min="2" max="2" width="8.87962962962963" style="2" customWidth="1"/>
    <col min="3" max="23" width="7" style="2" customWidth="1"/>
    <col min="24" max="16384" width="9" style="2"/>
  </cols>
  <sheetData>
    <row r="1" ht="9" customHeight="1"/>
    <row r="2" ht="45.95" customHeight="1" spans="2:23">
      <c r="B2" s="3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24"/>
    </row>
    <row r="3" s="1" customFormat="1" ht="21.95" customHeight="1" spans="2:23">
      <c r="B3" s="5" t="s">
        <v>1</v>
      </c>
      <c r="C3" s="6" t="s">
        <v>2</v>
      </c>
      <c r="D3" s="6"/>
      <c r="E3" s="6"/>
      <c r="F3" s="6" t="s">
        <v>3</v>
      </c>
      <c r="G3" s="6"/>
      <c r="H3" s="6"/>
      <c r="I3" s="6" t="s">
        <v>4</v>
      </c>
      <c r="J3" s="6"/>
      <c r="K3" s="6"/>
      <c r="L3" s="6" t="s">
        <v>5</v>
      </c>
      <c r="M3" s="6"/>
      <c r="N3" s="6"/>
      <c r="O3" s="6" t="s">
        <v>6</v>
      </c>
      <c r="P3" s="6"/>
      <c r="Q3" s="6"/>
      <c r="R3" s="6" t="s">
        <v>7</v>
      </c>
      <c r="S3" s="6"/>
      <c r="T3" s="6"/>
      <c r="U3" s="6" t="s">
        <v>8</v>
      </c>
      <c r="V3" s="6"/>
      <c r="W3" s="6"/>
    </row>
    <row r="4" s="1" customFormat="1" ht="40" customHeight="1" spans="2:23">
      <c r="B4" s="7"/>
      <c r="C4" s="8" t="s">
        <v>9</v>
      </c>
      <c r="D4" s="8" t="s">
        <v>10</v>
      </c>
      <c r="E4" s="8" t="s">
        <v>2</v>
      </c>
      <c r="F4" s="8" t="s">
        <v>11</v>
      </c>
      <c r="G4" s="8" t="s">
        <v>12</v>
      </c>
      <c r="H4" s="8" t="s">
        <v>13</v>
      </c>
      <c r="I4" s="8" t="s">
        <v>14</v>
      </c>
      <c r="J4" s="8" t="s">
        <v>13</v>
      </c>
      <c r="K4" s="8" t="s">
        <v>15</v>
      </c>
      <c r="L4" s="8" t="s">
        <v>16</v>
      </c>
      <c r="M4" s="8" t="s">
        <v>13</v>
      </c>
      <c r="N4" s="8" t="s">
        <v>17</v>
      </c>
      <c r="O4" s="8" t="s">
        <v>12</v>
      </c>
      <c r="P4" s="8" t="s">
        <v>11</v>
      </c>
      <c r="Q4" s="8" t="s">
        <v>18</v>
      </c>
      <c r="R4" s="8" t="s">
        <v>14</v>
      </c>
      <c r="S4" s="8" t="s">
        <v>11</v>
      </c>
      <c r="T4" s="8" t="s">
        <v>19</v>
      </c>
      <c r="U4" s="8" t="s">
        <v>20</v>
      </c>
      <c r="V4" s="8" t="s">
        <v>14</v>
      </c>
      <c r="W4" s="8" t="s">
        <v>21</v>
      </c>
    </row>
    <row r="5" ht="18" customHeight="1" spans="2:23">
      <c r="B5" s="9" t="s">
        <v>22</v>
      </c>
      <c r="C5" s="9">
        <v>10</v>
      </c>
      <c r="D5" s="9">
        <v>2</v>
      </c>
      <c r="E5" s="10">
        <f>D5/C5</f>
        <v>0.2</v>
      </c>
      <c r="F5" s="9">
        <v>8</v>
      </c>
      <c r="G5" s="9">
        <f>F5+D5</f>
        <v>10</v>
      </c>
      <c r="H5" s="11">
        <f>(F5+G5)/2</f>
        <v>9</v>
      </c>
      <c r="I5" s="9">
        <v>1</v>
      </c>
      <c r="J5" s="11">
        <f>H5</f>
        <v>9</v>
      </c>
      <c r="K5" s="10">
        <f>I5/J5</f>
        <v>0.111111111111111</v>
      </c>
      <c r="L5" s="9">
        <f>D5</f>
        <v>2</v>
      </c>
      <c r="M5" s="11">
        <f>J5</f>
        <v>9</v>
      </c>
      <c r="N5" s="10">
        <f>L5/M5</f>
        <v>0.222222222222222</v>
      </c>
      <c r="O5" s="9">
        <f>G5</f>
        <v>10</v>
      </c>
      <c r="P5" s="9">
        <f>F5</f>
        <v>8</v>
      </c>
      <c r="Q5" s="10">
        <f>O5/P5</f>
        <v>1.25</v>
      </c>
      <c r="R5" s="9">
        <f>I5</f>
        <v>1</v>
      </c>
      <c r="S5" s="9">
        <f>F5</f>
        <v>8</v>
      </c>
      <c r="T5" s="10">
        <f>R5/S5</f>
        <v>0.125</v>
      </c>
      <c r="U5" s="9">
        <f>D5</f>
        <v>2</v>
      </c>
      <c r="V5" s="9">
        <f>I5</f>
        <v>1</v>
      </c>
      <c r="W5" s="10">
        <f>U5/V5</f>
        <v>2</v>
      </c>
    </row>
    <row r="6" ht="18" customHeight="1" spans="2:23">
      <c r="B6" s="12" t="s">
        <v>23</v>
      </c>
      <c r="C6" s="12">
        <v>20</v>
      </c>
      <c r="D6" s="12">
        <v>2</v>
      </c>
      <c r="E6" s="13">
        <f t="shared" ref="E6:E17" si="0">D6/C6</f>
        <v>0.1</v>
      </c>
      <c r="F6" s="12">
        <v>10</v>
      </c>
      <c r="G6" s="12">
        <f t="shared" ref="G6:G16" si="1">F6+D6</f>
        <v>12</v>
      </c>
      <c r="H6" s="14">
        <f t="shared" ref="H6:H17" si="2">(F6+G6)/2</f>
        <v>11</v>
      </c>
      <c r="I6" s="12">
        <v>1</v>
      </c>
      <c r="J6" s="14">
        <f t="shared" ref="J6:J16" si="3">H6</f>
        <v>11</v>
      </c>
      <c r="K6" s="13">
        <f t="shared" ref="K6:K17" si="4">I6/J6</f>
        <v>0.0909090909090909</v>
      </c>
      <c r="L6" s="9">
        <f t="shared" ref="L6:L16" si="5">D6</f>
        <v>2</v>
      </c>
      <c r="M6" s="14">
        <f t="shared" ref="M6:M16" si="6">J6</f>
        <v>11</v>
      </c>
      <c r="N6" s="13">
        <f t="shared" ref="N6:N17" si="7">L6/M6</f>
        <v>0.181818181818182</v>
      </c>
      <c r="O6" s="12">
        <f t="shared" ref="O6:O16" si="8">G6</f>
        <v>12</v>
      </c>
      <c r="P6" s="12">
        <f t="shared" ref="P6:P16" si="9">F6</f>
        <v>10</v>
      </c>
      <c r="Q6" s="13">
        <f t="shared" ref="Q6:Q17" si="10">O6/P6</f>
        <v>1.2</v>
      </c>
      <c r="R6" s="12">
        <f t="shared" ref="R6:R16" si="11">I6</f>
        <v>1</v>
      </c>
      <c r="S6" s="12">
        <f t="shared" ref="S6:S16" si="12">F6</f>
        <v>10</v>
      </c>
      <c r="T6" s="13">
        <f t="shared" ref="T6:T17" si="13">R6/S6</f>
        <v>0.1</v>
      </c>
      <c r="U6" s="12">
        <f t="shared" ref="U6:U16" si="14">D6</f>
        <v>2</v>
      </c>
      <c r="V6" s="12">
        <f t="shared" ref="V6:V16" si="15">I6</f>
        <v>1</v>
      </c>
      <c r="W6" s="13">
        <f t="shared" ref="W6:W17" si="16">U6/V6</f>
        <v>2</v>
      </c>
    </row>
    <row r="7" ht="18" customHeight="1" spans="2:23">
      <c r="B7" s="12" t="s">
        <v>24</v>
      </c>
      <c r="C7" s="12">
        <v>15</v>
      </c>
      <c r="D7" s="12">
        <v>3</v>
      </c>
      <c r="E7" s="13">
        <f t="shared" si="0"/>
        <v>0.2</v>
      </c>
      <c r="F7" s="12">
        <v>5</v>
      </c>
      <c r="G7" s="12">
        <f t="shared" si="1"/>
        <v>8</v>
      </c>
      <c r="H7" s="14">
        <f t="shared" si="2"/>
        <v>6.5</v>
      </c>
      <c r="I7" s="12">
        <v>1</v>
      </c>
      <c r="J7" s="14">
        <f t="shared" si="3"/>
        <v>6.5</v>
      </c>
      <c r="K7" s="13">
        <f t="shared" si="4"/>
        <v>0.153846153846154</v>
      </c>
      <c r="L7" s="9">
        <f t="shared" si="5"/>
        <v>3</v>
      </c>
      <c r="M7" s="14">
        <f t="shared" si="6"/>
        <v>6.5</v>
      </c>
      <c r="N7" s="13">
        <f t="shared" si="7"/>
        <v>0.461538461538462</v>
      </c>
      <c r="O7" s="12">
        <f t="shared" si="8"/>
        <v>8</v>
      </c>
      <c r="P7" s="12">
        <f t="shared" si="9"/>
        <v>5</v>
      </c>
      <c r="Q7" s="13">
        <f t="shared" si="10"/>
        <v>1.6</v>
      </c>
      <c r="R7" s="12">
        <f t="shared" si="11"/>
        <v>1</v>
      </c>
      <c r="S7" s="12">
        <f t="shared" si="12"/>
        <v>5</v>
      </c>
      <c r="T7" s="13">
        <f t="shared" si="13"/>
        <v>0.2</v>
      </c>
      <c r="U7" s="12">
        <f t="shared" si="14"/>
        <v>3</v>
      </c>
      <c r="V7" s="12">
        <f t="shared" si="15"/>
        <v>1</v>
      </c>
      <c r="W7" s="13">
        <f t="shared" si="16"/>
        <v>3</v>
      </c>
    </row>
    <row r="8" ht="18" customHeight="1" spans="2:23">
      <c r="B8" s="12" t="s">
        <v>25</v>
      </c>
      <c r="C8" s="12">
        <v>18</v>
      </c>
      <c r="D8" s="12">
        <v>4</v>
      </c>
      <c r="E8" s="13">
        <f t="shared" si="0"/>
        <v>0.222222222222222</v>
      </c>
      <c r="F8" s="12">
        <v>5</v>
      </c>
      <c r="G8" s="12">
        <f t="shared" si="1"/>
        <v>9</v>
      </c>
      <c r="H8" s="14">
        <f t="shared" si="2"/>
        <v>7</v>
      </c>
      <c r="I8" s="12">
        <v>1</v>
      </c>
      <c r="J8" s="14">
        <f t="shared" si="3"/>
        <v>7</v>
      </c>
      <c r="K8" s="13">
        <f t="shared" si="4"/>
        <v>0.142857142857143</v>
      </c>
      <c r="L8" s="9">
        <f t="shared" si="5"/>
        <v>4</v>
      </c>
      <c r="M8" s="14">
        <f t="shared" si="6"/>
        <v>7</v>
      </c>
      <c r="N8" s="13">
        <f t="shared" si="7"/>
        <v>0.571428571428571</v>
      </c>
      <c r="O8" s="12">
        <f t="shared" si="8"/>
        <v>9</v>
      </c>
      <c r="P8" s="12">
        <f t="shared" si="9"/>
        <v>5</v>
      </c>
      <c r="Q8" s="13">
        <f t="shared" si="10"/>
        <v>1.8</v>
      </c>
      <c r="R8" s="12">
        <f t="shared" si="11"/>
        <v>1</v>
      </c>
      <c r="S8" s="12">
        <f t="shared" si="12"/>
        <v>5</v>
      </c>
      <c r="T8" s="13">
        <f t="shared" si="13"/>
        <v>0.2</v>
      </c>
      <c r="U8" s="12">
        <f t="shared" si="14"/>
        <v>4</v>
      </c>
      <c r="V8" s="12">
        <f t="shared" si="15"/>
        <v>1</v>
      </c>
      <c r="W8" s="13">
        <f t="shared" si="16"/>
        <v>4</v>
      </c>
    </row>
    <row r="9" ht="18" customHeight="1" spans="2:23">
      <c r="B9" s="12" t="s">
        <v>26</v>
      </c>
      <c r="C9" s="12">
        <v>10</v>
      </c>
      <c r="D9" s="12">
        <v>2</v>
      </c>
      <c r="E9" s="13">
        <f t="shared" si="0"/>
        <v>0.2</v>
      </c>
      <c r="F9" s="12">
        <v>8</v>
      </c>
      <c r="G9" s="12">
        <f t="shared" si="1"/>
        <v>10</v>
      </c>
      <c r="H9" s="14">
        <f t="shared" si="2"/>
        <v>9</v>
      </c>
      <c r="I9" s="12">
        <v>1</v>
      </c>
      <c r="J9" s="14">
        <f t="shared" si="3"/>
        <v>9</v>
      </c>
      <c r="K9" s="13">
        <f t="shared" si="4"/>
        <v>0.111111111111111</v>
      </c>
      <c r="L9" s="9">
        <f t="shared" si="5"/>
        <v>2</v>
      </c>
      <c r="M9" s="14">
        <f t="shared" si="6"/>
        <v>9</v>
      </c>
      <c r="N9" s="13">
        <f t="shared" si="7"/>
        <v>0.222222222222222</v>
      </c>
      <c r="O9" s="12">
        <f t="shared" si="8"/>
        <v>10</v>
      </c>
      <c r="P9" s="12">
        <f t="shared" si="9"/>
        <v>8</v>
      </c>
      <c r="Q9" s="13">
        <f t="shared" si="10"/>
        <v>1.25</v>
      </c>
      <c r="R9" s="12">
        <f t="shared" si="11"/>
        <v>1</v>
      </c>
      <c r="S9" s="12">
        <f t="shared" si="12"/>
        <v>8</v>
      </c>
      <c r="T9" s="13">
        <f t="shared" si="13"/>
        <v>0.125</v>
      </c>
      <c r="U9" s="12">
        <f t="shared" si="14"/>
        <v>2</v>
      </c>
      <c r="V9" s="12">
        <f t="shared" si="15"/>
        <v>1</v>
      </c>
      <c r="W9" s="13">
        <f t="shared" si="16"/>
        <v>2</v>
      </c>
    </row>
    <row r="10" ht="18" customHeight="1" spans="2:23">
      <c r="B10" s="12" t="s">
        <v>27</v>
      </c>
      <c r="C10" s="12">
        <v>11</v>
      </c>
      <c r="D10" s="12">
        <v>2</v>
      </c>
      <c r="E10" s="13">
        <f t="shared" si="0"/>
        <v>0.181818181818182</v>
      </c>
      <c r="F10" s="12">
        <v>12</v>
      </c>
      <c r="G10" s="12">
        <f t="shared" si="1"/>
        <v>14</v>
      </c>
      <c r="H10" s="14">
        <f t="shared" si="2"/>
        <v>13</v>
      </c>
      <c r="I10" s="12">
        <v>2</v>
      </c>
      <c r="J10" s="14">
        <f t="shared" si="3"/>
        <v>13</v>
      </c>
      <c r="K10" s="13">
        <f t="shared" si="4"/>
        <v>0.153846153846154</v>
      </c>
      <c r="L10" s="9">
        <f t="shared" si="5"/>
        <v>2</v>
      </c>
      <c r="M10" s="14">
        <f t="shared" si="6"/>
        <v>13</v>
      </c>
      <c r="N10" s="13">
        <f t="shared" si="7"/>
        <v>0.153846153846154</v>
      </c>
      <c r="O10" s="12">
        <f t="shared" si="8"/>
        <v>14</v>
      </c>
      <c r="P10" s="12">
        <f t="shared" si="9"/>
        <v>12</v>
      </c>
      <c r="Q10" s="13">
        <f t="shared" si="10"/>
        <v>1.16666666666667</v>
      </c>
      <c r="R10" s="12">
        <f t="shared" si="11"/>
        <v>2</v>
      </c>
      <c r="S10" s="12">
        <f t="shared" si="12"/>
        <v>12</v>
      </c>
      <c r="T10" s="13">
        <f t="shared" si="13"/>
        <v>0.166666666666667</v>
      </c>
      <c r="U10" s="12">
        <f t="shared" si="14"/>
        <v>2</v>
      </c>
      <c r="V10" s="12">
        <f t="shared" si="15"/>
        <v>2</v>
      </c>
      <c r="W10" s="13">
        <f t="shared" si="16"/>
        <v>1</v>
      </c>
    </row>
    <row r="11" ht="18" customHeight="1" spans="2:23">
      <c r="B11" s="12" t="s">
        <v>28</v>
      </c>
      <c r="C11" s="12">
        <v>16</v>
      </c>
      <c r="D11" s="12">
        <v>2</v>
      </c>
      <c r="E11" s="13">
        <f t="shared" si="0"/>
        <v>0.125</v>
      </c>
      <c r="F11" s="12">
        <v>5</v>
      </c>
      <c r="G11" s="12">
        <f t="shared" si="1"/>
        <v>7</v>
      </c>
      <c r="H11" s="14">
        <f t="shared" si="2"/>
        <v>6</v>
      </c>
      <c r="I11" s="12">
        <v>1</v>
      </c>
      <c r="J11" s="14">
        <f t="shared" si="3"/>
        <v>6</v>
      </c>
      <c r="K11" s="13">
        <f t="shared" si="4"/>
        <v>0.166666666666667</v>
      </c>
      <c r="L11" s="9">
        <f t="shared" si="5"/>
        <v>2</v>
      </c>
      <c r="M11" s="14">
        <f t="shared" si="6"/>
        <v>6</v>
      </c>
      <c r="N11" s="13">
        <f t="shared" si="7"/>
        <v>0.333333333333333</v>
      </c>
      <c r="O11" s="12">
        <f t="shared" si="8"/>
        <v>7</v>
      </c>
      <c r="P11" s="12">
        <f t="shared" si="9"/>
        <v>5</v>
      </c>
      <c r="Q11" s="13">
        <f t="shared" si="10"/>
        <v>1.4</v>
      </c>
      <c r="R11" s="12">
        <f t="shared" si="11"/>
        <v>1</v>
      </c>
      <c r="S11" s="12">
        <f t="shared" si="12"/>
        <v>5</v>
      </c>
      <c r="T11" s="13">
        <f t="shared" si="13"/>
        <v>0.2</v>
      </c>
      <c r="U11" s="12">
        <f t="shared" si="14"/>
        <v>2</v>
      </c>
      <c r="V11" s="12">
        <f t="shared" si="15"/>
        <v>1</v>
      </c>
      <c r="W11" s="13">
        <f t="shared" si="16"/>
        <v>2</v>
      </c>
    </row>
    <row r="12" ht="18" customHeight="1" spans="2:23">
      <c r="B12" s="12" t="s">
        <v>29</v>
      </c>
      <c r="C12" s="12">
        <v>17</v>
      </c>
      <c r="D12" s="12">
        <v>2</v>
      </c>
      <c r="E12" s="13">
        <f t="shared" si="0"/>
        <v>0.117647058823529</v>
      </c>
      <c r="F12" s="12">
        <v>6</v>
      </c>
      <c r="G12" s="12">
        <f t="shared" si="1"/>
        <v>8</v>
      </c>
      <c r="H12" s="14">
        <f t="shared" si="2"/>
        <v>7</v>
      </c>
      <c r="I12" s="12">
        <v>1</v>
      </c>
      <c r="J12" s="14">
        <f t="shared" si="3"/>
        <v>7</v>
      </c>
      <c r="K12" s="13">
        <f t="shared" si="4"/>
        <v>0.142857142857143</v>
      </c>
      <c r="L12" s="9">
        <f t="shared" si="5"/>
        <v>2</v>
      </c>
      <c r="M12" s="14">
        <f t="shared" si="6"/>
        <v>7</v>
      </c>
      <c r="N12" s="13">
        <f t="shared" si="7"/>
        <v>0.285714285714286</v>
      </c>
      <c r="O12" s="12">
        <f t="shared" si="8"/>
        <v>8</v>
      </c>
      <c r="P12" s="12">
        <f t="shared" si="9"/>
        <v>6</v>
      </c>
      <c r="Q12" s="13">
        <f t="shared" si="10"/>
        <v>1.33333333333333</v>
      </c>
      <c r="R12" s="12">
        <f t="shared" si="11"/>
        <v>1</v>
      </c>
      <c r="S12" s="12">
        <f t="shared" si="12"/>
        <v>6</v>
      </c>
      <c r="T12" s="13">
        <f t="shared" si="13"/>
        <v>0.166666666666667</v>
      </c>
      <c r="U12" s="12">
        <f t="shared" si="14"/>
        <v>2</v>
      </c>
      <c r="V12" s="12">
        <f t="shared" si="15"/>
        <v>1</v>
      </c>
      <c r="W12" s="13">
        <f t="shared" si="16"/>
        <v>2</v>
      </c>
    </row>
    <row r="13" ht="18" customHeight="1" spans="2:23">
      <c r="B13" s="12" t="s">
        <v>30</v>
      </c>
      <c r="C13" s="12">
        <v>22</v>
      </c>
      <c r="D13" s="12">
        <v>3</v>
      </c>
      <c r="E13" s="13">
        <f t="shared" si="0"/>
        <v>0.136363636363636</v>
      </c>
      <c r="F13" s="12">
        <v>8</v>
      </c>
      <c r="G13" s="12">
        <f t="shared" si="1"/>
        <v>11</v>
      </c>
      <c r="H13" s="14">
        <f t="shared" si="2"/>
        <v>9.5</v>
      </c>
      <c r="I13" s="12">
        <v>1</v>
      </c>
      <c r="J13" s="14">
        <f t="shared" si="3"/>
        <v>9.5</v>
      </c>
      <c r="K13" s="13">
        <f t="shared" si="4"/>
        <v>0.105263157894737</v>
      </c>
      <c r="L13" s="9">
        <f t="shared" si="5"/>
        <v>3</v>
      </c>
      <c r="M13" s="14">
        <f t="shared" si="6"/>
        <v>9.5</v>
      </c>
      <c r="N13" s="13">
        <f t="shared" si="7"/>
        <v>0.315789473684211</v>
      </c>
      <c r="O13" s="12">
        <f t="shared" si="8"/>
        <v>11</v>
      </c>
      <c r="P13" s="12">
        <f t="shared" si="9"/>
        <v>8</v>
      </c>
      <c r="Q13" s="13">
        <f t="shared" si="10"/>
        <v>1.375</v>
      </c>
      <c r="R13" s="12">
        <f t="shared" si="11"/>
        <v>1</v>
      </c>
      <c r="S13" s="12">
        <f t="shared" si="12"/>
        <v>8</v>
      </c>
      <c r="T13" s="13">
        <f t="shared" si="13"/>
        <v>0.125</v>
      </c>
      <c r="U13" s="12">
        <f t="shared" si="14"/>
        <v>3</v>
      </c>
      <c r="V13" s="12">
        <f t="shared" si="15"/>
        <v>1</v>
      </c>
      <c r="W13" s="13">
        <f t="shared" si="16"/>
        <v>3</v>
      </c>
    </row>
    <row r="14" ht="18" customHeight="1" spans="2:23">
      <c r="B14" s="12" t="s">
        <v>31</v>
      </c>
      <c r="C14" s="12">
        <v>15</v>
      </c>
      <c r="D14" s="12">
        <v>3</v>
      </c>
      <c r="E14" s="13">
        <f t="shared" si="0"/>
        <v>0.2</v>
      </c>
      <c r="F14" s="12">
        <v>6</v>
      </c>
      <c r="G14" s="12">
        <f t="shared" si="1"/>
        <v>9</v>
      </c>
      <c r="H14" s="14">
        <f t="shared" si="2"/>
        <v>7.5</v>
      </c>
      <c r="I14" s="12">
        <v>2</v>
      </c>
      <c r="J14" s="14">
        <f t="shared" si="3"/>
        <v>7.5</v>
      </c>
      <c r="K14" s="13">
        <f t="shared" si="4"/>
        <v>0.266666666666667</v>
      </c>
      <c r="L14" s="9">
        <f t="shared" si="5"/>
        <v>3</v>
      </c>
      <c r="M14" s="14">
        <f t="shared" si="6"/>
        <v>7.5</v>
      </c>
      <c r="N14" s="13">
        <f t="shared" si="7"/>
        <v>0.4</v>
      </c>
      <c r="O14" s="12">
        <f t="shared" si="8"/>
        <v>9</v>
      </c>
      <c r="P14" s="12">
        <f t="shared" si="9"/>
        <v>6</v>
      </c>
      <c r="Q14" s="13">
        <f t="shared" si="10"/>
        <v>1.5</v>
      </c>
      <c r="R14" s="12">
        <f t="shared" si="11"/>
        <v>2</v>
      </c>
      <c r="S14" s="12">
        <f t="shared" si="12"/>
        <v>6</v>
      </c>
      <c r="T14" s="13">
        <f t="shared" si="13"/>
        <v>0.333333333333333</v>
      </c>
      <c r="U14" s="12">
        <f t="shared" si="14"/>
        <v>3</v>
      </c>
      <c r="V14" s="12">
        <f t="shared" si="15"/>
        <v>2</v>
      </c>
      <c r="W14" s="13">
        <f t="shared" si="16"/>
        <v>1.5</v>
      </c>
    </row>
    <row r="15" ht="18" customHeight="1" spans="2:23">
      <c r="B15" s="12" t="s">
        <v>32</v>
      </c>
      <c r="C15" s="12">
        <v>13</v>
      </c>
      <c r="D15" s="12">
        <v>3</v>
      </c>
      <c r="E15" s="13">
        <f t="shared" si="0"/>
        <v>0.230769230769231</v>
      </c>
      <c r="F15" s="12">
        <v>5</v>
      </c>
      <c r="G15" s="12">
        <f t="shared" si="1"/>
        <v>8</v>
      </c>
      <c r="H15" s="14">
        <f t="shared" si="2"/>
        <v>6.5</v>
      </c>
      <c r="I15" s="12">
        <v>1</v>
      </c>
      <c r="J15" s="14">
        <f t="shared" si="3"/>
        <v>6.5</v>
      </c>
      <c r="K15" s="13">
        <f t="shared" si="4"/>
        <v>0.153846153846154</v>
      </c>
      <c r="L15" s="9">
        <f t="shared" si="5"/>
        <v>3</v>
      </c>
      <c r="M15" s="14">
        <f t="shared" si="6"/>
        <v>6.5</v>
      </c>
      <c r="N15" s="13">
        <f t="shared" si="7"/>
        <v>0.461538461538462</v>
      </c>
      <c r="O15" s="12">
        <f t="shared" si="8"/>
        <v>8</v>
      </c>
      <c r="P15" s="12">
        <f t="shared" si="9"/>
        <v>5</v>
      </c>
      <c r="Q15" s="13">
        <f t="shared" si="10"/>
        <v>1.6</v>
      </c>
      <c r="R15" s="12">
        <f t="shared" si="11"/>
        <v>1</v>
      </c>
      <c r="S15" s="12">
        <f t="shared" si="12"/>
        <v>5</v>
      </c>
      <c r="T15" s="13">
        <f t="shared" si="13"/>
        <v>0.2</v>
      </c>
      <c r="U15" s="12">
        <f t="shared" si="14"/>
        <v>3</v>
      </c>
      <c r="V15" s="12">
        <f t="shared" si="15"/>
        <v>1</v>
      </c>
      <c r="W15" s="13">
        <f t="shared" si="16"/>
        <v>3</v>
      </c>
    </row>
    <row r="16" ht="18" customHeight="1" spans="2:23">
      <c r="B16" s="12" t="s">
        <v>33</v>
      </c>
      <c r="C16" s="12">
        <v>12</v>
      </c>
      <c r="D16" s="12">
        <v>2</v>
      </c>
      <c r="E16" s="13">
        <f t="shared" si="0"/>
        <v>0.166666666666667</v>
      </c>
      <c r="F16" s="12">
        <v>8</v>
      </c>
      <c r="G16" s="12">
        <f t="shared" si="1"/>
        <v>10</v>
      </c>
      <c r="H16" s="14">
        <f t="shared" si="2"/>
        <v>9</v>
      </c>
      <c r="I16" s="12">
        <v>1</v>
      </c>
      <c r="J16" s="14">
        <f t="shared" si="3"/>
        <v>9</v>
      </c>
      <c r="K16" s="13">
        <f t="shared" si="4"/>
        <v>0.111111111111111</v>
      </c>
      <c r="L16" s="9">
        <f t="shared" si="5"/>
        <v>2</v>
      </c>
      <c r="M16" s="14">
        <f t="shared" si="6"/>
        <v>9</v>
      </c>
      <c r="N16" s="13">
        <f t="shared" si="7"/>
        <v>0.222222222222222</v>
      </c>
      <c r="O16" s="12">
        <f t="shared" si="8"/>
        <v>10</v>
      </c>
      <c r="P16" s="12">
        <f t="shared" si="9"/>
        <v>8</v>
      </c>
      <c r="Q16" s="13">
        <f t="shared" si="10"/>
        <v>1.25</v>
      </c>
      <c r="R16" s="12">
        <f t="shared" si="11"/>
        <v>1</v>
      </c>
      <c r="S16" s="12">
        <f t="shared" si="12"/>
        <v>8</v>
      </c>
      <c r="T16" s="13">
        <f t="shared" si="13"/>
        <v>0.125</v>
      </c>
      <c r="U16" s="12">
        <f t="shared" si="14"/>
        <v>2</v>
      </c>
      <c r="V16" s="12">
        <f t="shared" si="15"/>
        <v>1</v>
      </c>
      <c r="W16" s="13">
        <f t="shared" si="16"/>
        <v>2</v>
      </c>
    </row>
    <row r="17" ht="18" customHeight="1" spans="2:23">
      <c r="B17" s="12" t="s">
        <v>34</v>
      </c>
      <c r="C17" s="12">
        <f>SUM(C5:C16)</f>
        <v>179</v>
      </c>
      <c r="D17" s="12">
        <f>SUM(D5:D16)</f>
        <v>30</v>
      </c>
      <c r="E17" s="13">
        <f t="shared" si="0"/>
        <v>0.167597765363128</v>
      </c>
      <c r="F17" s="12">
        <f>SUM(F5:F16)</f>
        <v>86</v>
      </c>
      <c r="G17" s="12">
        <f>SUM(G5:G16)</f>
        <v>116</v>
      </c>
      <c r="H17" s="14">
        <f t="shared" si="2"/>
        <v>101</v>
      </c>
      <c r="I17" s="12">
        <f>SUM(I5:I16)</f>
        <v>14</v>
      </c>
      <c r="J17" s="14">
        <f>SUM(J5:J16)</f>
        <v>101</v>
      </c>
      <c r="K17" s="13">
        <f t="shared" si="4"/>
        <v>0.138613861386139</v>
      </c>
      <c r="L17" s="12">
        <f>SUM(L5:L16)</f>
        <v>30</v>
      </c>
      <c r="M17" s="14">
        <f>SUM(M5:M16)</f>
        <v>101</v>
      </c>
      <c r="N17" s="13">
        <f t="shared" si="7"/>
        <v>0.297029702970297</v>
      </c>
      <c r="O17" s="12">
        <f>SUM(O5:O16)</f>
        <v>116</v>
      </c>
      <c r="P17" s="12">
        <f>SUM(P5:P16)</f>
        <v>86</v>
      </c>
      <c r="Q17" s="13">
        <f t="shared" si="10"/>
        <v>1.34883720930233</v>
      </c>
      <c r="R17" s="12">
        <f>SUM(R5:R16)</f>
        <v>14</v>
      </c>
      <c r="S17" s="12">
        <f>SUM(S5:S16)</f>
        <v>86</v>
      </c>
      <c r="T17" s="13">
        <f t="shared" si="13"/>
        <v>0.162790697674419</v>
      </c>
      <c r="U17" s="12">
        <f>SUM(U5:U16)</f>
        <v>30</v>
      </c>
      <c r="V17" s="12">
        <f>SUM(V5:V16)</f>
        <v>14</v>
      </c>
      <c r="W17" s="13">
        <f t="shared" si="16"/>
        <v>2.14285714285714</v>
      </c>
    </row>
    <row r="18" ht="6.75" customHeight="1"/>
    <row r="19" ht="18.75" customHeight="1" spans="2:9">
      <c r="B19" s="15" t="s">
        <v>1</v>
      </c>
      <c r="C19" s="16" t="b">
        <v>1</v>
      </c>
      <c r="D19" s="16" t="b">
        <v>1</v>
      </c>
      <c r="E19" s="16" t="b">
        <v>1</v>
      </c>
      <c r="F19" s="16" t="b">
        <v>1</v>
      </c>
      <c r="G19" s="16" t="b">
        <v>1</v>
      </c>
      <c r="H19" s="16" t="b">
        <v>1</v>
      </c>
      <c r="I19" s="16" t="b">
        <v>1</v>
      </c>
    </row>
    <row r="20" s="1" customFormat="1" ht="34.5" customHeight="1" spans="2:9">
      <c r="B20" s="17"/>
      <c r="C20" s="17" t="s">
        <v>2</v>
      </c>
      <c r="D20" s="17" t="s">
        <v>13</v>
      </c>
      <c r="E20" s="17" t="s">
        <v>15</v>
      </c>
      <c r="F20" s="17" t="s">
        <v>17</v>
      </c>
      <c r="G20" s="17" t="s">
        <v>18</v>
      </c>
      <c r="H20" s="17" t="s">
        <v>19</v>
      </c>
      <c r="I20" s="17" t="s">
        <v>21</v>
      </c>
    </row>
    <row r="21" ht="18" customHeight="1" spans="2:9">
      <c r="B21" s="18" t="s">
        <v>22</v>
      </c>
      <c r="C21" s="19">
        <f>IF($C$19=FALSE,NA(),VLOOKUP($B21,$B$4:$W$17,4,0))</f>
        <v>0.2</v>
      </c>
      <c r="D21" s="20">
        <f>IF($D$19=FALSE,NA(),VLOOKUP($B21,$B$4:$W$17,7,0))</f>
        <v>9</v>
      </c>
      <c r="E21" s="19">
        <f>IF($E$19=FALSE,NA(),VLOOKUP($B21,$B$4:$W$17,10,0))</f>
        <v>0.111111111111111</v>
      </c>
      <c r="F21" s="19">
        <f>IF($F$19=FALSE,NA(),VLOOKUP($B21,$B$4:$W$17,13,0))</f>
        <v>0.222222222222222</v>
      </c>
      <c r="G21" s="19">
        <f>IF($G$19=FALSE,NA(),VLOOKUP($B21,$B$4:$W$17,16,0))</f>
        <v>1.25</v>
      </c>
      <c r="H21" s="19">
        <f>IF($H$19=FALSE,NA(),VLOOKUP($B21,$B$4:$W$17,19,0))</f>
        <v>0.125</v>
      </c>
      <c r="I21" s="19">
        <f>IF($I$19=FALSE,NA(),VLOOKUP($B21,$B$4:$W$17,22,0))</f>
        <v>2</v>
      </c>
    </row>
    <row r="22" ht="18" customHeight="1" spans="2:9">
      <c r="B22" s="21" t="s">
        <v>23</v>
      </c>
      <c r="C22" s="22">
        <f t="shared" ref="C22:C32" si="17">IF($C$19=FALSE,NA(),VLOOKUP($B22,$B$4:$W$17,4,0))</f>
        <v>0.1</v>
      </c>
      <c r="D22" s="23">
        <f t="shared" ref="D22:D32" si="18">IF($D$19=FALSE,NA(),VLOOKUP($B22,$B$4:$W$17,7,0))</f>
        <v>11</v>
      </c>
      <c r="E22" s="22">
        <f t="shared" ref="E22:E32" si="19">IF($E$19=FALSE,NA(),VLOOKUP($B22,$B$4:$W$17,10,0))</f>
        <v>0.0909090909090909</v>
      </c>
      <c r="F22" s="22">
        <f t="shared" ref="F22:F32" si="20">IF($F$19=FALSE,NA(),VLOOKUP($B22,$B$4:$W$17,13,0))</f>
        <v>0.181818181818182</v>
      </c>
      <c r="G22" s="22">
        <f t="shared" ref="G22:G32" si="21">IF($G$19=FALSE,NA(),VLOOKUP($B22,$B$4:$W$17,16,0))</f>
        <v>1.2</v>
      </c>
      <c r="H22" s="22">
        <f t="shared" ref="H22:H32" si="22">IF($H$19=FALSE,NA(),VLOOKUP($B22,$B$4:$W$17,19,0))</f>
        <v>0.1</v>
      </c>
      <c r="I22" s="22">
        <f t="shared" ref="I22:I32" si="23">IF($I$19=FALSE,NA(),VLOOKUP($B22,$B$4:$W$17,22,0))</f>
        <v>2</v>
      </c>
    </row>
    <row r="23" ht="18" customHeight="1" spans="2:9">
      <c r="B23" s="21" t="s">
        <v>24</v>
      </c>
      <c r="C23" s="22">
        <f t="shared" si="17"/>
        <v>0.2</v>
      </c>
      <c r="D23" s="23">
        <f t="shared" si="18"/>
        <v>6.5</v>
      </c>
      <c r="E23" s="22">
        <f t="shared" si="19"/>
        <v>0.153846153846154</v>
      </c>
      <c r="F23" s="22">
        <f t="shared" si="20"/>
        <v>0.461538461538462</v>
      </c>
      <c r="G23" s="22">
        <f t="shared" si="21"/>
        <v>1.6</v>
      </c>
      <c r="H23" s="22">
        <f t="shared" si="22"/>
        <v>0.2</v>
      </c>
      <c r="I23" s="22">
        <f t="shared" si="23"/>
        <v>3</v>
      </c>
    </row>
    <row r="24" ht="18" customHeight="1" spans="2:9">
      <c r="B24" s="21" t="s">
        <v>25</v>
      </c>
      <c r="C24" s="22">
        <f t="shared" si="17"/>
        <v>0.222222222222222</v>
      </c>
      <c r="D24" s="23">
        <f t="shared" si="18"/>
        <v>7</v>
      </c>
      <c r="E24" s="22">
        <f t="shared" si="19"/>
        <v>0.142857142857143</v>
      </c>
      <c r="F24" s="22">
        <f t="shared" si="20"/>
        <v>0.571428571428571</v>
      </c>
      <c r="G24" s="22">
        <f t="shared" si="21"/>
        <v>1.8</v>
      </c>
      <c r="H24" s="22">
        <f t="shared" si="22"/>
        <v>0.2</v>
      </c>
      <c r="I24" s="22">
        <f t="shared" si="23"/>
        <v>4</v>
      </c>
    </row>
    <row r="25" ht="18" customHeight="1" spans="2:9">
      <c r="B25" s="21" t="s">
        <v>26</v>
      </c>
      <c r="C25" s="22">
        <f t="shared" si="17"/>
        <v>0.2</v>
      </c>
      <c r="D25" s="23">
        <f t="shared" si="18"/>
        <v>9</v>
      </c>
      <c r="E25" s="22">
        <f t="shared" si="19"/>
        <v>0.111111111111111</v>
      </c>
      <c r="F25" s="22">
        <f t="shared" si="20"/>
        <v>0.222222222222222</v>
      </c>
      <c r="G25" s="22">
        <f t="shared" si="21"/>
        <v>1.25</v>
      </c>
      <c r="H25" s="22">
        <f t="shared" si="22"/>
        <v>0.125</v>
      </c>
      <c r="I25" s="22">
        <f t="shared" si="23"/>
        <v>2</v>
      </c>
    </row>
    <row r="26" ht="18" customHeight="1" spans="2:9">
      <c r="B26" s="21" t="s">
        <v>27</v>
      </c>
      <c r="C26" s="22">
        <f t="shared" si="17"/>
        <v>0.181818181818182</v>
      </c>
      <c r="D26" s="23">
        <f t="shared" si="18"/>
        <v>13</v>
      </c>
      <c r="E26" s="22">
        <f t="shared" si="19"/>
        <v>0.153846153846154</v>
      </c>
      <c r="F26" s="22">
        <f t="shared" si="20"/>
        <v>0.153846153846154</v>
      </c>
      <c r="G26" s="22">
        <f t="shared" si="21"/>
        <v>1.16666666666667</v>
      </c>
      <c r="H26" s="22">
        <f t="shared" si="22"/>
        <v>0.166666666666667</v>
      </c>
      <c r="I26" s="22">
        <f t="shared" si="23"/>
        <v>1</v>
      </c>
    </row>
    <row r="27" ht="18" customHeight="1" spans="2:9">
      <c r="B27" s="21" t="s">
        <v>28</v>
      </c>
      <c r="C27" s="22">
        <f t="shared" si="17"/>
        <v>0.125</v>
      </c>
      <c r="D27" s="23">
        <f t="shared" si="18"/>
        <v>6</v>
      </c>
      <c r="E27" s="22">
        <f t="shared" si="19"/>
        <v>0.166666666666667</v>
      </c>
      <c r="F27" s="22">
        <f t="shared" si="20"/>
        <v>0.333333333333333</v>
      </c>
      <c r="G27" s="22">
        <f t="shared" si="21"/>
        <v>1.4</v>
      </c>
      <c r="H27" s="22">
        <f t="shared" si="22"/>
        <v>0.2</v>
      </c>
      <c r="I27" s="22">
        <f t="shared" si="23"/>
        <v>2</v>
      </c>
    </row>
    <row r="28" ht="18" customHeight="1" spans="2:9">
      <c r="B28" s="21" t="s">
        <v>29</v>
      </c>
      <c r="C28" s="22">
        <f t="shared" si="17"/>
        <v>0.117647058823529</v>
      </c>
      <c r="D28" s="23">
        <f t="shared" si="18"/>
        <v>7</v>
      </c>
      <c r="E28" s="22">
        <f t="shared" si="19"/>
        <v>0.142857142857143</v>
      </c>
      <c r="F28" s="22">
        <f t="shared" si="20"/>
        <v>0.285714285714286</v>
      </c>
      <c r="G28" s="22">
        <f t="shared" si="21"/>
        <v>1.33333333333333</v>
      </c>
      <c r="H28" s="22">
        <f t="shared" si="22"/>
        <v>0.166666666666667</v>
      </c>
      <c r="I28" s="22">
        <f t="shared" si="23"/>
        <v>2</v>
      </c>
    </row>
    <row r="29" ht="18" customHeight="1" spans="2:9">
      <c r="B29" s="21" t="s">
        <v>30</v>
      </c>
      <c r="C29" s="22">
        <f t="shared" si="17"/>
        <v>0.136363636363636</v>
      </c>
      <c r="D29" s="23">
        <f t="shared" si="18"/>
        <v>9.5</v>
      </c>
      <c r="E29" s="22">
        <f t="shared" si="19"/>
        <v>0.105263157894737</v>
      </c>
      <c r="F29" s="22">
        <f t="shared" si="20"/>
        <v>0.315789473684211</v>
      </c>
      <c r="G29" s="22">
        <f t="shared" si="21"/>
        <v>1.375</v>
      </c>
      <c r="H29" s="22">
        <f t="shared" si="22"/>
        <v>0.125</v>
      </c>
      <c r="I29" s="22">
        <f t="shared" si="23"/>
        <v>3</v>
      </c>
    </row>
    <row r="30" ht="18" customHeight="1" spans="2:9">
      <c r="B30" s="21" t="s">
        <v>31</v>
      </c>
      <c r="C30" s="22">
        <f t="shared" si="17"/>
        <v>0.2</v>
      </c>
      <c r="D30" s="23">
        <f t="shared" si="18"/>
        <v>7.5</v>
      </c>
      <c r="E30" s="22">
        <f t="shared" si="19"/>
        <v>0.266666666666667</v>
      </c>
      <c r="F30" s="22">
        <f t="shared" si="20"/>
        <v>0.4</v>
      </c>
      <c r="G30" s="22">
        <f t="shared" si="21"/>
        <v>1.5</v>
      </c>
      <c r="H30" s="22">
        <f t="shared" si="22"/>
        <v>0.333333333333333</v>
      </c>
      <c r="I30" s="22">
        <f t="shared" si="23"/>
        <v>1.5</v>
      </c>
    </row>
    <row r="31" ht="18" customHeight="1" spans="2:9">
      <c r="B31" s="21" t="s">
        <v>32</v>
      </c>
      <c r="C31" s="22">
        <f t="shared" si="17"/>
        <v>0.230769230769231</v>
      </c>
      <c r="D31" s="23">
        <f t="shared" si="18"/>
        <v>6.5</v>
      </c>
      <c r="E31" s="22">
        <f t="shared" si="19"/>
        <v>0.153846153846154</v>
      </c>
      <c r="F31" s="22">
        <f t="shared" si="20"/>
        <v>0.461538461538462</v>
      </c>
      <c r="G31" s="22">
        <f t="shared" si="21"/>
        <v>1.6</v>
      </c>
      <c r="H31" s="22">
        <f t="shared" si="22"/>
        <v>0.2</v>
      </c>
      <c r="I31" s="22">
        <f t="shared" si="23"/>
        <v>3</v>
      </c>
    </row>
    <row r="32" ht="18" customHeight="1" spans="2:9">
      <c r="B32" s="21" t="s">
        <v>33</v>
      </c>
      <c r="C32" s="22">
        <f t="shared" si="17"/>
        <v>0.166666666666667</v>
      </c>
      <c r="D32" s="23">
        <f t="shared" si="18"/>
        <v>9</v>
      </c>
      <c r="E32" s="22">
        <f t="shared" si="19"/>
        <v>0.111111111111111</v>
      </c>
      <c r="F32" s="22">
        <f t="shared" si="20"/>
        <v>0.222222222222222</v>
      </c>
      <c r="G32" s="22">
        <f t="shared" si="21"/>
        <v>1.25</v>
      </c>
      <c r="H32" s="22">
        <f t="shared" si="22"/>
        <v>0.125</v>
      </c>
      <c r="I32" s="22">
        <f t="shared" si="23"/>
        <v>2</v>
      </c>
    </row>
  </sheetData>
  <mergeCells count="10">
    <mergeCell ref="B2:W2"/>
    <mergeCell ref="C3:E3"/>
    <mergeCell ref="F3:H3"/>
    <mergeCell ref="I3:K3"/>
    <mergeCell ref="L3:N3"/>
    <mergeCell ref="O3:Q3"/>
    <mergeCell ref="R3:T3"/>
    <mergeCell ref="U3:W3"/>
    <mergeCell ref="B3:B4"/>
    <mergeCell ref="B19:B20"/>
  </mergeCells>
  <pageMargins left="0.75" right="0.75" top="1" bottom="1" header="0.5" footer="0.5"/>
  <pageSetup paperSize="9" orientation="portrait"/>
  <headerFooter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name="Check Box 1" r:id="rId3">
              <controlPr defaultSize="0">
                <anchor moveWithCells="1">
                  <from>
                    <xdr:col>11</xdr:col>
                    <xdr:colOff>295275</xdr:colOff>
                    <xdr:row>19</xdr:row>
                    <xdr:rowOff>238125</xdr:rowOff>
                  </from>
                  <to>
                    <xdr:col>12</xdr:col>
                    <xdr:colOff>413385</xdr:colOff>
                    <xdr:row>19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name="Check Box 2" r:id="rId4">
              <controlPr defaultSize="0">
                <anchor moveWithCells="1">
                  <from>
                    <xdr:col>13</xdr:col>
                    <xdr:colOff>69850</xdr:colOff>
                    <xdr:row>19</xdr:row>
                    <xdr:rowOff>238125</xdr:rowOff>
                  </from>
                  <to>
                    <xdr:col>15</xdr:col>
                    <xdr:colOff>16510</xdr:colOff>
                    <xdr:row>19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name="Check Box 3" r:id="rId5">
              <controlPr defaultSize="0">
                <anchor moveWithCells="1">
                  <from>
                    <xdr:col>14</xdr:col>
                    <xdr:colOff>334010</xdr:colOff>
                    <xdr:row>19</xdr:row>
                    <xdr:rowOff>238125</xdr:rowOff>
                  </from>
                  <to>
                    <xdr:col>15</xdr:col>
                    <xdr:colOff>452120</xdr:colOff>
                    <xdr:row>19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name="Check Box 4" r:id="rId6">
              <controlPr defaultSize="0">
                <anchor moveWithCells="1">
                  <from>
                    <xdr:col>16</xdr:col>
                    <xdr:colOff>23495</xdr:colOff>
                    <xdr:row>19</xdr:row>
                    <xdr:rowOff>238125</xdr:rowOff>
                  </from>
                  <to>
                    <xdr:col>17</xdr:col>
                    <xdr:colOff>458470</xdr:colOff>
                    <xdr:row>19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name="Check Box 5" r:id="rId7">
              <controlPr defaultSize="0">
                <anchor moveWithCells="1">
                  <from>
                    <xdr:col>17</xdr:col>
                    <xdr:colOff>193040</xdr:colOff>
                    <xdr:row>19</xdr:row>
                    <xdr:rowOff>238125</xdr:rowOff>
                  </from>
                  <to>
                    <xdr:col>18</xdr:col>
                    <xdr:colOff>465455</xdr:colOff>
                    <xdr:row>19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name="Check Box 6" r:id="rId8">
              <controlPr defaultSize="0">
                <anchor moveWithCells="1">
                  <from>
                    <xdr:col>18</xdr:col>
                    <xdr:colOff>363220</xdr:colOff>
                    <xdr:row>19</xdr:row>
                    <xdr:rowOff>238125</xdr:rowOff>
                  </from>
                  <to>
                    <xdr:col>20</xdr:col>
                    <xdr:colOff>1270</xdr:colOff>
                    <xdr:row>19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name="Check Box 7" r:id="rId9">
              <controlPr defaultSize="0">
                <anchor moveWithCells="1">
                  <from>
                    <xdr:col>20</xdr:col>
                    <xdr:colOff>52705</xdr:colOff>
                    <xdr:row>19</xdr:row>
                    <xdr:rowOff>238125</xdr:rowOff>
                  </from>
                  <to>
                    <xdr:col>21</xdr:col>
                    <xdr:colOff>171450</xdr:colOff>
                    <xdr:row>19</xdr:row>
                    <xdr:rowOff>409575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圖表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2021-10-28T01:44:00Z</dcterms:created>
  <dcterms:modified xsi:type="dcterms:W3CDTF">2023-02-01T09:49:37Z</dcterms:modified>
</cp:coreProperties>
</file>