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930" windowHeight="110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<sst xmlns="http://schemas.openxmlformats.org/spreadsheetml/2006/main" count="20" uniqueCount="16">
  <si>
    <t>收支利潤表</t>
  </si>
  <si>
    <t>月份</t>
  </si>
  <si>
    <t>收入</t>
  </si>
  <si>
    <t>支出</t>
  </si>
  <si>
    <t>利潤</t>
  </si>
  <si>
    <t>查詢月份</t>
  </si>
  <si>
    <t>8月</t>
  </si>
  <si>
    <t>當月利潤</t>
  </si>
  <si>
    <t>7月</t>
  </si>
  <si>
    <t>9月</t>
  </si>
  <si>
    <t>10月</t>
  </si>
  <si>
    <t>利潤率</t>
  </si>
  <si>
    <t>11月</t>
  </si>
  <si>
    <t>12月</t>
  </si>
  <si>
    <t>合計</t>
  </si>
  <si>
    <t>半年度總利潤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</si>
</sst>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28"/>
      <color theme="0"/>
      <name val="黑体"/>
      <charset val="134"/>
    </font>
    <font>
      <b/>
      <sz val="12"/>
      <color theme="0"/>
      <name val="黑体"/>
      <charset val="134"/>
    </font>
    <font>
      <b/>
      <sz val="16"/>
      <color theme="1"/>
      <name val="黑体"/>
      <charset val="134"/>
    </font>
    <font>
      <sz val="12"/>
      <color theme="0"/>
      <name val="黑体"/>
      <charset val="134"/>
    </font>
    <font>
      <sz val="11"/>
      <color rgb="FF001D61"/>
      <name val="黑体"/>
      <charset val="134"/>
    </font>
    <font>
      <b/>
      <sz val="18"/>
      <color theme="1"/>
      <name val="黑体"/>
      <charset val="134"/>
    </font>
    <font>
      <b/>
      <sz val="18"/>
      <name val="黑体"/>
      <charset val="134"/>
    </font>
    <font>
      <b/>
      <sz val="24"/>
      <name val="黑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1D61"/>
        <bgColor indexed="64"/>
      </patternFill>
    </fill>
    <fill>
      <patternFill patternType="solid">
        <fgColor rgb="FFABE1F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16" fillId="18" borderId="5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0" fontId="6" fillId="2" borderId="0" xfId="11" applyNumberFormat="1" applyFont="1" applyFill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A9E0F7"/>
      <color rgb="0096DAF3"/>
      <color rgb="00C2E9F8"/>
      <color rgb="0068CAEE"/>
      <color rgb="00001D61"/>
      <color rgb="00BBEBF9"/>
      <color rgb="0097D9F3"/>
      <color rgb="00ABE1F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ColorStyle" Target="colors2.xml"/><Relationship Id="rId2" Type="http://schemas.microsoft.com/office/2011/relationships/chartStyle" Target="style2.xml"/><Relationship Id="rId1" Type="http://schemas.openxmlformats.org/officeDocument/2006/relationships/image" Target="../media/image2.png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收入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Sheet1!$B$5:$B$10</c:f>
              <c:strCache>
                <c:ptCount val="6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</c:strCache>
            </c:strRef>
          </c:cat>
          <c:val>
            <c:numRef>
              <c:f>Sheet1!$C$5:$C$10</c:f>
              <c:numCache>
                <c:formatCode>General</c:formatCode>
                <c:ptCount val="6"/>
                <c:pt idx="0">
                  <c:v>150</c:v>
                </c:pt>
                <c:pt idx="1">
                  <c:v>175</c:v>
                </c:pt>
                <c:pt idx="2">
                  <c:v>145</c:v>
                </c:pt>
                <c:pt idx="3">
                  <c:v>163</c:v>
                </c:pt>
                <c:pt idx="4">
                  <c:v>189</c:v>
                </c:pt>
                <c:pt idx="5">
                  <c:v>142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支出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Sheet1!$B$5:$B$10</c:f>
              <c:strCache>
                <c:ptCount val="6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136</c:v>
                </c:pt>
                <c:pt idx="1">
                  <c:v>142</c:v>
                </c:pt>
                <c:pt idx="2">
                  <c:v>125</c:v>
                </c:pt>
                <c:pt idx="3">
                  <c:v>134</c:v>
                </c:pt>
                <c:pt idx="4">
                  <c:v>156</c:v>
                </c:pt>
                <c:pt idx="5">
                  <c:v>124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4948079"/>
        <c:axId val="887116812"/>
      </c:barChart>
      <c:lineChart>
        <c:grouping val="standard"/>
        <c:varyColors val="0"/>
        <c:ser>
          <c:idx val="2"/>
          <c:order val="2"/>
          <c:tx>
            <c:strRef>
              <c:f>Sheet1!$E$4</c:f>
              <c:strCache>
                <c:ptCount val="1"/>
                <c:pt idx="0">
                  <c:v>利潤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elete val="1"/>
          </c:dLbls>
          <c:cat>
            <c:strRef>
              <c:f>Sheet1!$B$5:$B$10</c:f>
              <c:strCache>
                <c:ptCount val="6"/>
                <c:pt idx="0">
                  <c:v>7月</c:v>
                </c:pt>
                <c:pt idx="1">
                  <c:v>8月</c:v>
                </c:pt>
                <c:pt idx="2">
                  <c:v>9月</c:v>
                </c:pt>
                <c:pt idx="3">
                  <c:v>10月</c:v>
                </c:pt>
                <c:pt idx="4">
                  <c:v>11月</c:v>
                </c:pt>
                <c:pt idx="5">
                  <c:v>12月</c:v>
                </c:pt>
              </c:strCache>
            </c:strRef>
          </c:cat>
          <c:val>
            <c:numRef>
              <c:f>Sheet1!$E$5:$E$10</c:f>
              <c:numCache>
                <c:formatCode>General</c:formatCode>
                <c:ptCount val="6"/>
                <c:pt idx="0">
                  <c:v>14</c:v>
                </c:pt>
                <c:pt idx="1">
                  <c:v>33</c:v>
                </c:pt>
                <c:pt idx="2">
                  <c:v>20</c:v>
                </c:pt>
                <c:pt idx="3">
                  <c:v>29</c:v>
                </c:pt>
                <c:pt idx="4">
                  <c:v>33</c:v>
                </c:pt>
                <c:pt idx="5">
                  <c:v>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4948079"/>
        <c:axId val="887116812"/>
      </c:lineChart>
      <c:catAx>
        <c:axId val="33494807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</a:p>
        </c:txPr>
        <c:crossAx val="887116812"/>
        <c:crosses val="autoZero"/>
        <c:auto val="1"/>
        <c:lblAlgn val="ctr"/>
        <c:lblOffset val="100"/>
        <c:noMultiLvlLbl val="0"/>
      </c:catAx>
      <c:valAx>
        <c:axId val="88711681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3349480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Sheet1!$G$5:$G$7</c:f>
              <c:strCache>
                <c:ptCount val="3"/>
                <c:pt idx="0">
                  <c:v>收入</c:v>
                </c:pt>
                <c:pt idx="1">
                  <c:v>支出</c:v>
                </c:pt>
                <c:pt idx="2">
                  <c:v>利潤</c:v>
                </c:pt>
              </c:strCache>
            </c:strRef>
          </c:cat>
          <c:val>
            <c:numRef>
              <c:f>Sheet1!$H$5:$H$7</c:f>
              <c:numCache>
                <c:formatCode>General</c:formatCode>
                <c:ptCount val="3"/>
                <c:pt idx="0">
                  <c:v>175</c:v>
                </c:pt>
                <c:pt idx="1">
                  <c:v>142</c:v>
                </c:pt>
                <c:pt idx="2">
                  <c:v>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171781"/>
        <c:axId val="894411100"/>
      </c:barChart>
      <c:catAx>
        <c:axId val="125171781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</a:p>
        </c:txPr>
        <c:crossAx val="894411100"/>
        <c:crosses val="autoZero"/>
        <c:auto val="1"/>
        <c:lblAlgn val="ctr"/>
        <c:lblOffset val="100"/>
        <c:noMultiLvlLbl val="0"/>
      </c:catAx>
      <c:valAx>
        <c:axId val="8944111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黑體" panose="02010609060101010101" charset="-122"/>
              </a:defRPr>
            </a:pPr>
          </a:p>
        </c:txPr>
        <c:crossAx val="12517178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1494692144374"/>
          <c:y val="0.117125995868988"/>
          <c:w val="0.550980891719745"/>
          <c:h val="0.765748008262024"/>
        </c:manualLayout>
      </c:layout>
      <c:doughnutChart>
        <c:varyColors val="1"/>
        <c:ser>
          <c:idx val="0"/>
          <c:order val="0"/>
          <c:spPr>
            <a:solidFill>
              <a:srgbClr val="A9E0F7"/>
            </a:solidFill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rgbClr val="A9E0F7"/>
              </a:solidFill>
              <a:ln w="19050">
                <a:noFill/>
              </a:ln>
              <a:effectLst/>
            </c:spPr>
          </c:dPt>
          <c:dLbls>
            <c:dLbl>
              <c:idx val="0"/>
              <c:layout>
                <c:manualLayout>
                  <c:x val="-0.118895966029724"/>
                  <c:y val="0.153437592210091"/>
                </c:manualLayout>
              </c:layout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1800" b="1" i="0" u="none" strike="noStrike" kern="1200" baseline="0">
                      <a:solidFill>
                        <a:schemeClr val="bg1"/>
                      </a:solidFill>
                      <a:latin typeface="黑體" panose="02010609060101010101" charset="-122"/>
                      <a:ea typeface="黑體" panose="02010609060101010101" charset="-122"/>
                      <a:cs typeface="黑體" panose="02010609060101010101" charset="-122"/>
                      <a:sym typeface="黑體" panose="02010609060101010101" charset="-122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5774946921444"/>
                      <c:h val="0.139569194452641"/>
                    </c:manualLayout>
                  </c15:layout>
                </c:ext>
              </c:extLst>
            </c:dLbl>
            <c:dLbl>
              <c:idx val="1"/>
              <c:delete val="1"/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Sheet1!$H$8:$H$9</c:f>
              <c:numCache>
                <c:formatCode>0.00%</c:formatCode>
                <c:ptCount val="2"/>
                <c:pt idx="0">
                  <c:v>0.188571428571429</c:v>
                </c:pt>
                <c:pt idx="1">
                  <c:v>0.811428571428571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13970</xdr:colOff>
      <xdr:row>11</xdr:row>
      <xdr:rowOff>151130</xdr:rowOff>
    </xdr:from>
    <xdr:to>
      <xdr:col>12</xdr:col>
      <xdr:colOff>266065</xdr:colOff>
      <xdr:row>18</xdr:row>
      <xdr:rowOff>210185</xdr:rowOff>
    </xdr:to>
    <xdr:graphicFrame>
      <xdr:nvGraphicFramePr>
        <xdr:cNvPr id="4" name="圖表 3"/>
        <xdr:cNvGraphicFramePr/>
      </xdr:nvGraphicFramePr>
      <xdr:xfrm>
        <a:off x="312420" y="4138930"/>
        <a:ext cx="6557645" cy="21926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227965</xdr:colOff>
      <xdr:row>4</xdr:row>
      <xdr:rowOff>209550</xdr:rowOff>
    </xdr:from>
    <xdr:to>
      <xdr:col>11</xdr:col>
      <xdr:colOff>177800</xdr:colOff>
      <xdr:row>10</xdr:row>
      <xdr:rowOff>165100</xdr:rowOff>
    </xdr:to>
    <xdr:graphicFrame>
      <xdr:nvGraphicFramePr>
        <xdr:cNvPr id="7" name="圖表 6"/>
        <xdr:cNvGraphicFramePr/>
      </xdr:nvGraphicFramePr>
      <xdr:xfrm>
        <a:off x="3212465" y="1619250"/>
        <a:ext cx="3315335" cy="21653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171450</xdr:colOff>
      <xdr:row>4</xdr:row>
      <xdr:rowOff>114935</xdr:rowOff>
    </xdr:from>
    <xdr:to>
      <xdr:col>18</xdr:col>
      <xdr:colOff>514350</xdr:colOff>
      <xdr:row>10</xdr:row>
      <xdr:rowOff>57150</xdr:rowOff>
    </xdr:to>
    <xdr:graphicFrame>
      <xdr:nvGraphicFramePr>
        <xdr:cNvPr id="8" name="圖表 7"/>
        <xdr:cNvGraphicFramePr/>
      </xdr:nvGraphicFramePr>
      <xdr:xfrm>
        <a:off x="6521450" y="1524635"/>
        <a:ext cx="2990850" cy="21520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304800</xdr:colOff>
      <xdr:row>7</xdr:row>
      <xdr:rowOff>76200</xdr:rowOff>
    </xdr:from>
    <xdr:to>
      <xdr:col>16</xdr:col>
      <xdr:colOff>336550</xdr:colOff>
      <xdr:row>8</xdr:row>
      <xdr:rowOff>69850</xdr:rowOff>
    </xdr:to>
    <xdr:sp>
      <xdr:nvSpPr>
        <xdr:cNvPr id="2" name="文本框 1"/>
        <xdr:cNvSpPr txBox="1"/>
      </xdr:nvSpPr>
      <xdr:spPr>
        <a:xfrm>
          <a:off x="7696200" y="2590800"/>
          <a:ext cx="819150" cy="36195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p>
          <a:pPr algn="ctr"/>
          <a:r>
            <a:rPr lang="zh-CN" altLang="en-US" sz="1600" b="1">
              <a:solidFill>
                <a:schemeClr val="bg1"/>
              </a:solidFill>
              <a:latin typeface="黑體" panose="02010609060101010101" charset="-122"/>
              <a:ea typeface="黑體" panose="02010609060101010101" charset="-122"/>
            </a:rPr>
            <a:t>利潤率</a:t>
          </a:r>
          <a:endParaRPr lang="zh-CN" altLang="en-US" sz="1600" b="1">
            <a:solidFill>
              <a:schemeClr val="bg1"/>
            </a:solidFill>
            <a:latin typeface="黑體" panose="02010609060101010101" charset="-122"/>
            <a:ea typeface="黑體" panose="02010609060101010101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showGridLines="0" tabSelected="1" workbookViewId="0">
      <selection activeCell="V5" sqref="V5"/>
    </sheetView>
  </sheetViews>
  <sheetFormatPr defaultColWidth="8.72727272727273" defaultRowHeight="24" customHeight="1"/>
  <cols>
    <col min="1" max="1" width="4.27272727272727" style="1" customWidth="1"/>
    <col min="2" max="2" width="9" style="1" customWidth="1"/>
    <col min="3" max="5" width="9.81818181818182" style="1" customWidth="1"/>
    <col min="6" max="6" width="8.72727272727273" style="1"/>
    <col min="7" max="7" width="12.9090909090909" style="1" customWidth="1"/>
    <col min="8" max="9" width="7.63636363636364" style="1" customWidth="1"/>
    <col min="10" max="10" width="3.63636363636364" style="1" customWidth="1"/>
    <col min="11" max="11" width="7.63636363636364" style="1" customWidth="1"/>
    <col min="12" max="12" width="3.63636363636364" style="1" customWidth="1"/>
    <col min="13" max="13" width="7.63636363636364" style="1" customWidth="1"/>
    <col min="14" max="14" width="3.63636363636364" style="1" customWidth="1"/>
    <col min="15" max="15" width="7.63636363636364" style="1" customWidth="1"/>
    <col min="16" max="16" width="3.63636363636364" style="1" customWidth="1"/>
    <col min="17" max="17" width="8.72727272727273" style="1"/>
    <col min="18" max="18" width="3" style="1" customWidth="1"/>
    <col min="19" max="16384" width="8.72727272727273" style="1"/>
  </cols>
  <sheetData>
    <row r="1" ht="12" customHeight="1" spans="1:19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45" customHeight="1" spans="1:19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</row>
    <row r="3" ht="26" customHeight="1" spans="1:1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8" customHeight="1" spans="1:19">
      <c r="A4" s="2"/>
      <c r="B4" s="4" t="s">
        <v>1</v>
      </c>
      <c r="C4" s="4" t="s">
        <v>2</v>
      </c>
      <c r="D4" s="4" t="s">
        <v>3</v>
      </c>
      <c r="E4" s="4" t="s">
        <v>4</v>
      </c>
      <c r="F4" s="2"/>
      <c r="G4" s="5" t="s">
        <v>5</v>
      </c>
      <c r="H4" s="5"/>
      <c r="I4" s="10" t="s">
        <v>6</v>
      </c>
      <c r="J4" s="10"/>
      <c r="K4" s="10"/>
      <c r="L4" s="11"/>
      <c r="M4" s="5" t="s">
        <v>7</v>
      </c>
      <c r="N4" s="5"/>
      <c r="O4" s="5"/>
      <c r="P4" s="10">
        <f>VLOOKUP(I4,B:E,4,FALSE)</f>
        <v>33</v>
      </c>
      <c r="Q4" s="10"/>
      <c r="R4" s="10"/>
      <c r="S4" s="2"/>
    </row>
    <row r="5" ht="29" customHeight="1" spans="1:19">
      <c r="A5" s="2"/>
      <c r="B5" s="6" t="s">
        <v>8</v>
      </c>
      <c r="C5" s="6">
        <v>150</v>
      </c>
      <c r="D5" s="6">
        <v>136</v>
      </c>
      <c r="E5" s="6">
        <f>C5-D5</f>
        <v>14</v>
      </c>
      <c r="F5" s="2"/>
      <c r="G5" s="7" t="s">
        <v>2</v>
      </c>
      <c r="H5" s="7">
        <f>VLOOKUP(I4,B:E,2,FALSE)</f>
        <v>175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2"/>
    </row>
    <row r="6" ht="29" customHeight="1" spans="1:19">
      <c r="A6" s="2"/>
      <c r="B6" s="6" t="s">
        <v>6</v>
      </c>
      <c r="C6" s="6">
        <v>175</v>
      </c>
      <c r="D6" s="6">
        <v>142</v>
      </c>
      <c r="E6" s="6">
        <f t="shared" ref="E6:E10" si="0">C6-D6</f>
        <v>33</v>
      </c>
      <c r="F6" s="2"/>
      <c r="G6" s="8" t="s">
        <v>3</v>
      </c>
      <c r="H6" s="8">
        <f>VLOOKUP(I4,B:E,3,FALSE)</f>
        <v>142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ht="29" customHeight="1" spans="1:19">
      <c r="A7" s="2"/>
      <c r="B7" s="6" t="s">
        <v>9</v>
      </c>
      <c r="C7" s="6">
        <v>145</v>
      </c>
      <c r="D7" s="6">
        <v>125</v>
      </c>
      <c r="E7" s="6">
        <f t="shared" si="0"/>
        <v>20</v>
      </c>
      <c r="F7" s="2"/>
      <c r="G7" s="8" t="s">
        <v>4</v>
      </c>
      <c r="H7" s="8">
        <f>VLOOKUP(I4,B:E,4,FALSE)</f>
        <v>33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ht="29" customHeight="1" spans="1:19">
      <c r="A8" s="2"/>
      <c r="B8" s="6" t="s">
        <v>10</v>
      </c>
      <c r="C8" s="6">
        <v>163</v>
      </c>
      <c r="D8" s="6">
        <v>134</v>
      </c>
      <c r="E8" s="6">
        <f t="shared" si="0"/>
        <v>29</v>
      </c>
      <c r="F8" s="2"/>
      <c r="G8" s="8" t="s">
        <v>11</v>
      </c>
      <c r="H8" s="9">
        <f>H7/H5</f>
        <v>0.188571428571429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ht="29" customHeight="1" spans="1:19">
      <c r="A9" s="2"/>
      <c r="B9" s="6" t="s">
        <v>12</v>
      </c>
      <c r="C9" s="6">
        <v>189</v>
      </c>
      <c r="D9" s="6">
        <v>156</v>
      </c>
      <c r="E9" s="6">
        <f t="shared" si="0"/>
        <v>33</v>
      </c>
      <c r="F9" s="2"/>
      <c r="G9" s="2"/>
      <c r="H9" s="9">
        <f>1-H8</f>
        <v>0.811428571428571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ht="29" customHeight="1" spans="1:19">
      <c r="A10" s="2"/>
      <c r="B10" s="6" t="s">
        <v>13</v>
      </c>
      <c r="C10" s="6">
        <v>142</v>
      </c>
      <c r="D10" s="6">
        <v>124</v>
      </c>
      <c r="E10" s="6">
        <f t="shared" si="0"/>
        <v>18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ht="29" customHeight="1" spans="1:19">
      <c r="A11" s="2"/>
      <c r="B11" s="6" t="s">
        <v>14</v>
      </c>
      <c r="C11" s="6">
        <f>SUM(C5:C10)</f>
        <v>964</v>
      </c>
      <c r="D11" s="6">
        <f>SUM(D5:D10)</f>
        <v>817</v>
      </c>
      <c r="E11" s="6">
        <f>SUM(E5:E10)</f>
        <v>147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Height="1" spans="1:1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customHeight="1" spans="1:1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11"/>
      <c r="N13" s="12" t="s">
        <v>15</v>
      </c>
      <c r="O13" s="12"/>
      <c r="P13" s="12"/>
      <c r="Q13" s="12"/>
      <c r="R13" s="12"/>
      <c r="S13" s="2"/>
    </row>
    <row r="14" customHeight="1" spans="1:1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11"/>
      <c r="N14" s="12"/>
      <c r="O14" s="12"/>
      <c r="P14" s="12"/>
      <c r="Q14" s="12"/>
      <c r="R14" s="12"/>
      <c r="S14" s="2"/>
    </row>
    <row r="15" customHeight="1" spans="1:1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11"/>
      <c r="N15" s="13">
        <f>E11</f>
        <v>147</v>
      </c>
      <c r="O15" s="13"/>
      <c r="P15" s="13"/>
      <c r="Q15" s="13"/>
      <c r="R15" s="13"/>
      <c r="S15" s="2"/>
    </row>
    <row r="16" customHeight="1" spans="1:1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11"/>
      <c r="N16" s="13"/>
      <c r="O16" s="13"/>
      <c r="P16" s="13"/>
      <c r="Q16" s="13"/>
      <c r="R16" s="13"/>
      <c r="S16" s="2"/>
    </row>
    <row r="17" customHeight="1" spans="1:1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11"/>
      <c r="N17" s="13"/>
      <c r="O17" s="13"/>
      <c r="P17" s="13"/>
      <c r="Q17" s="13"/>
      <c r="R17" s="13"/>
      <c r="S17" s="2"/>
    </row>
    <row r="18" customHeight="1" spans="1:19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11"/>
      <c r="N18" s="13"/>
      <c r="O18" s="13"/>
      <c r="P18" s="13"/>
      <c r="Q18" s="13"/>
      <c r="R18" s="13"/>
      <c r="S18" s="2"/>
    </row>
    <row r="19" customHeight="1" spans="1: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</sheetData>
  <mergeCells count="7">
    <mergeCell ref="B2:R2"/>
    <mergeCell ref="G4:H4"/>
    <mergeCell ref="I4:K4"/>
    <mergeCell ref="M4:O4"/>
    <mergeCell ref="P4:R4"/>
    <mergeCell ref="N13:R14"/>
    <mergeCell ref="N15:R18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沒人給我穿襪子</cp:lastModifiedBy>
  <dcterms:created xsi:type="dcterms:W3CDTF">2020-08-04T06:46:00Z</dcterms:created>
  <dcterms:modified xsi:type="dcterms:W3CDTF">2020-08-05T09:44:24Z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  <property fmtid="{D5CDD505-2E9C-101B-9397-08002B2CF9AE}" pid="3" name="KSOTemplateUUID">
    <vt:lpwstr>v1.0_mb_quDiW9DHYjM18C7q7RAQQw==</vt:lpwstr>
  </property>
</Properties>
</file>