
<file path=[Content_Types].xml><?xml version="1.0" encoding="utf-8"?>
<Types xmlns="http://schemas.openxmlformats.org/package/2006/content-types">
  <Default ContentType="image/png" Extension="png"/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2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3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4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spreadsheetml.calcChain+xml" PartName="/xl/calcChain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財務報表指標分析動態視覺化看板\"/>
    </mc:Choice>
  </mc:AlternateContent>
  <bookViews>
    <workbookView xWindow="0" yWindow="0" windowWidth="19815" windowHeight="8010"/>
  </bookViews>
  <sheets>
    <sheet name="看板" sheetId="4" r:id="rId1"/>
    <sheet name="照相機" sheetId="5" state="hidden" r:id="rId2"/>
    <sheet name="發展指標耗崽" sheetId="8" state="hidden" r:id="rId3"/>
    <sheet name="盈利指標耗崽" sheetId="7" state="hidden" r:id="rId4"/>
    <sheet name="營運指標耗崽" sheetId="6" state="hidden" r:id="rId5"/>
    <sheet name="資產負債表" sheetId="1" r:id="rId6"/>
    <sheet name="利潤表" sheetId="2" r:id="rId7"/>
    <sheet name="指標計算表" sheetId="3" r:id="rId8"/>
    <sheet name="使用說明" sheetId="9" r:id="rId9"/>
  </sheets>
  <definedNames>
    <definedName name="_xlnm.Print_Area" localSheetId="7">指標計算表!$A$1:$E$24</definedName>
  </definedNames>
  <calcPr calcId="162913"/>
</workbook>
</file>

<file path=xl/calcChain.xml><?xml version="1.0" encoding="utf-8"?>
<calcChain xmlns="http://schemas.openxmlformats.org/spreadsheetml/2006/main">
  <c r="D22" i="3" l="1"/>
  <c r="C20" i="5" s="1"/>
  <c r="D18" i="3"/>
  <c r="C16" i="5" s="1"/>
  <c r="C18" i="3"/>
  <c r="D11" i="3"/>
  <c r="C9" i="5" s="1"/>
  <c r="D10" i="3"/>
  <c r="D9" i="3"/>
  <c r="C7" i="5" s="1"/>
  <c r="C9" i="3"/>
  <c r="D6" i="3"/>
  <c r="C4" i="8" s="1"/>
  <c r="C6" i="3"/>
  <c r="B4" i="8" s="1"/>
  <c r="D9" i="2"/>
  <c r="D13" i="2" s="1"/>
  <c r="D19" i="2" s="1"/>
  <c r="C9" i="2"/>
  <c r="C20" i="3" s="1"/>
  <c r="H36" i="1"/>
  <c r="D23" i="3" s="1"/>
  <c r="G36" i="1"/>
  <c r="D34" i="1"/>
  <c r="C34" i="1"/>
  <c r="G29" i="1"/>
  <c r="C7" i="3" s="1"/>
  <c r="B5" i="5" s="1"/>
  <c r="D5" i="5" s="1"/>
  <c r="G5" i="5" s="1"/>
  <c r="D29" i="1"/>
  <c r="D39" i="1" s="1"/>
  <c r="H26" i="1"/>
  <c r="G26" i="1"/>
  <c r="D25" i="1"/>
  <c r="C25" i="1"/>
  <c r="C29" i="1" s="1"/>
  <c r="D19" i="1"/>
  <c r="C11" i="3" s="1"/>
  <c r="C19" i="1"/>
  <c r="C39" i="1" s="1"/>
  <c r="H18" i="1"/>
  <c r="H29" i="1" s="1"/>
  <c r="G18" i="1"/>
  <c r="D10" i="1"/>
  <c r="C10" i="3" s="1"/>
  <c r="B8" i="5" s="1"/>
  <c r="D8" i="5" s="1"/>
  <c r="G8" i="5" s="1"/>
  <c r="C10" i="1"/>
  <c r="B4" i="7"/>
  <c r="B22" i="5"/>
  <c r="D22" i="5" s="1"/>
  <c r="G22" i="5" s="1"/>
  <c r="B21" i="5"/>
  <c r="D21" i="5" s="1"/>
  <c r="G21" i="5" s="1"/>
  <c r="B20" i="5"/>
  <c r="D20" i="5" s="1"/>
  <c r="G20" i="5" s="1"/>
  <c r="B16" i="5"/>
  <c r="D16" i="5" s="1"/>
  <c r="G16" i="5" s="1"/>
  <c r="C8" i="5"/>
  <c r="E8" i="5" s="1"/>
  <c r="H8" i="5" s="1"/>
  <c r="I49" i="5" s="1"/>
  <c r="B7" i="5"/>
  <c r="D7" i="5" s="1"/>
  <c r="G7" i="5" s="1"/>
  <c r="B4" i="5"/>
  <c r="D4" i="5" s="1"/>
  <c r="G4" i="5" s="1"/>
  <c r="D7" i="3" l="1"/>
  <c r="H39" i="1"/>
  <c r="E7" i="5"/>
  <c r="H7" i="5" s="1"/>
  <c r="I47" i="5" s="1"/>
  <c r="F7" i="5"/>
  <c r="I7" i="5" s="1"/>
  <c r="G10" i="3"/>
  <c r="B2" i="6"/>
  <c r="B9" i="5"/>
  <c r="D9" i="5" s="1"/>
  <c r="G9" i="5" s="1"/>
  <c r="G23" i="3"/>
  <c r="C21" i="5"/>
  <c r="E9" i="5"/>
  <c r="H9" i="5" s="1"/>
  <c r="F9" i="5"/>
  <c r="I9" i="5" s="1"/>
  <c r="B6" i="7"/>
  <c r="B18" i="5"/>
  <c r="D18" i="5" s="1"/>
  <c r="G18" i="5" s="1"/>
  <c r="D16" i="3"/>
  <c r="D21" i="2"/>
  <c r="E16" i="5"/>
  <c r="H16" i="5" s="1"/>
  <c r="F16" i="5"/>
  <c r="I16" i="5" s="1"/>
  <c r="D24" i="3"/>
  <c r="D13" i="3"/>
  <c r="C13" i="3"/>
  <c r="E20" i="5"/>
  <c r="H20" i="5" s="1"/>
  <c r="F20" i="5"/>
  <c r="I20" i="5" s="1"/>
  <c r="D20" i="3"/>
  <c r="C4" i="5"/>
  <c r="C4" i="3"/>
  <c r="F8" i="5"/>
  <c r="I8" i="5" s="1"/>
  <c r="C5" i="3"/>
  <c r="D5" i="3"/>
  <c r="G11" i="3"/>
  <c r="G39" i="1"/>
  <c r="G9" i="3"/>
  <c r="D12" i="3"/>
  <c r="G18" i="3"/>
  <c r="G22" i="3"/>
  <c r="C12" i="3"/>
  <c r="C2" i="6"/>
  <c r="C4" i="7"/>
  <c r="G6" i="3"/>
  <c r="D4" i="3"/>
  <c r="C13" i="2"/>
  <c r="C19" i="2" s="1"/>
  <c r="B10" i="5" l="1"/>
  <c r="D10" i="5" s="1"/>
  <c r="G10" i="5" s="1"/>
  <c r="B3" i="6"/>
  <c r="B3" i="5"/>
  <c r="D3" i="5" s="1"/>
  <c r="G3" i="5" s="1"/>
  <c r="B3" i="8"/>
  <c r="G13" i="3"/>
  <c r="C4" i="6"/>
  <c r="C11" i="5"/>
  <c r="G24" i="3"/>
  <c r="C22" i="5"/>
  <c r="C16" i="3"/>
  <c r="C21" i="2"/>
  <c r="C3" i="6"/>
  <c r="C10" i="5"/>
  <c r="G12" i="3"/>
  <c r="E4" i="5"/>
  <c r="H4" i="5" s="1"/>
  <c r="L54" i="5" s="1"/>
  <c r="F4" i="5"/>
  <c r="I4" i="5" s="1"/>
  <c r="G4" i="3"/>
  <c r="C2" i="5"/>
  <c r="C2" i="8"/>
  <c r="C18" i="5"/>
  <c r="G20" i="3"/>
  <c r="C6" i="7"/>
  <c r="D17" i="3"/>
  <c r="H28" i="5"/>
  <c r="D19" i="3"/>
  <c r="D15" i="3"/>
  <c r="G16" i="3"/>
  <c r="C2" i="7"/>
  <c r="C14" i="5"/>
  <c r="C3" i="5"/>
  <c r="C3" i="8"/>
  <c r="G5" i="3"/>
  <c r="B4" i="6"/>
  <c r="B11" i="5"/>
  <c r="D11" i="5" s="1"/>
  <c r="G11" i="5" s="1"/>
  <c r="B2" i="8"/>
  <c r="B2" i="5"/>
  <c r="D2" i="5" s="1"/>
  <c r="G2" i="5" s="1"/>
  <c r="E21" i="5"/>
  <c r="H21" i="5" s="1"/>
  <c r="F21" i="5"/>
  <c r="I21" i="5" s="1"/>
  <c r="C5" i="5"/>
  <c r="G7" i="3"/>
  <c r="E18" i="5" l="1"/>
  <c r="H18" i="5" s="1"/>
  <c r="F18" i="5"/>
  <c r="I18" i="5" s="1"/>
  <c r="G28" i="5"/>
  <c r="I28" i="5" s="1"/>
  <c r="K41" i="5" s="1"/>
  <c r="C17" i="3"/>
  <c r="G17" i="3" s="1"/>
  <c r="C19" i="3"/>
  <c r="C15" i="3"/>
  <c r="B13" i="5" s="1"/>
  <c r="D13" i="5" s="1"/>
  <c r="G13" i="5" s="1"/>
  <c r="E2" i="5"/>
  <c r="H2" i="5" s="1"/>
  <c r="K50" i="5" s="1"/>
  <c r="L50" i="5" s="1"/>
  <c r="F2" i="5"/>
  <c r="I2" i="5" s="1"/>
  <c r="E5" i="5"/>
  <c r="H5" i="5" s="1"/>
  <c r="F5" i="5"/>
  <c r="I5" i="5" s="1"/>
  <c r="K36" i="5" s="1"/>
  <c r="C15" i="5"/>
  <c r="C3" i="7"/>
  <c r="E11" i="5"/>
  <c r="H11" i="5" s="1"/>
  <c r="L56" i="5" s="1"/>
  <c r="F11" i="5"/>
  <c r="I11" i="5" s="1"/>
  <c r="E3" i="5"/>
  <c r="H3" i="5" s="1"/>
  <c r="L52" i="5" s="1"/>
  <c r="F3" i="5"/>
  <c r="I3" i="5" s="1"/>
  <c r="E14" i="5"/>
  <c r="H14" i="5" s="1"/>
  <c r="F14" i="5"/>
  <c r="I14" i="5" s="1"/>
  <c r="E10" i="5"/>
  <c r="H10" i="5" s="1"/>
  <c r="F10" i="5"/>
  <c r="I10" i="5" s="1"/>
  <c r="C13" i="5"/>
  <c r="G15" i="3"/>
  <c r="B2" i="7"/>
  <c r="B14" i="5"/>
  <c r="D14" i="5" s="1"/>
  <c r="G14" i="5" s="1"/>
  <c r="C5" i="7"/>
  <c r="G19" i="3"/>
  <c r="C17" i="5"/>
  <c r="E22" i="5"/>
  <c r="H22" i="5" s="1"/>
  <c r="F22" i="5"/>
  <c r="I22" i="5" s="1"/>
  <c r="E13" i="5" l="1"/>
  <c r="H13" i="5" s="1"/>
  <c r="F13" i="5"/>
  <c r="I13" i="5" s="1"/>
  <c r="K44" i="5" s="1"/>
  <c r="E17" i="5"/>
  <c r="H17" i="5" s="1"/>
  <c r="F17" i="5"/>
  <c r="I17" i="5" s="1"/>
  <c r="B5" i="7"/>
  <c r="B17" i="5"/>
  <c r="D17" i="5" s="1"/>
  <c r="G17" i="5" s="1"/>
  <c r="E15" i="5"/>
  <c r="H15" i="5" s="1"/>
  <c r="B15" i="5"/>
  <c r="D15" i="5" s="1"/>
  <c r="G15" i="5" s="1"/>
  <c r="B3" i="7"/>
  <c r="F15" i="5" l="1"/>
  <c r="I15" i="5" s="1"/>
</calcChain>
</file>

<file path=xl/sharedStrings.xml><?xml version="1.0" encoding="utf-8"?>
<sst xmlns="http://schemas.openxmlformats.org/spreadsheetml/2006/main" count="247" uniqueCount="155">
  <si>
    <t>期初指標值</t>
  </si>
  <si>
    <t>期末指標值</t>
  </si>
  <si>
    <t>增長率</t>
  </si>
  <si>
    <t>流動比率</t>
  </si>
  <si>
    <t>速動比率</t>
  </si>
  <si>
    <t>現金比率</t>
  </si>
  <si>
    <t>資產負債率</t>
  </si>
  <si>
    <t>存貨週轉率</t>
  </si>
  <si>
    <t>應收賬款週轉率</t>
  </si>
  <si>
    <t>流動資產週轉率</t>
  </si>
  <si>
    <t>固定資產週轉率</t>
  </si>
  <si>
    <t>總資產週轉率</t>
  </si>
  <si>
    <t>銷售淨利率</t>
  </si>
  <si>
    <t>資產報酬率</t>
  </si>
  <si>
    <t>淨資產報酬率</t>
  </si>
  <si>
    <t>毛利率</t>
  </si>
  <si>
    <t>成本費用淨利率</t>
  </si>
  <si>
    <t>主營業務利潤率</t>
  </si>
  <si>
    <t>營業增長率</t>
  </si>
  <si>
    <t>資本積累率</t>
  </si>
  <si>
    <t>總資產增長率</t>
  </si>
  <si>
    <t>期初</t>
  </si>
  <si>
    <t>期末</t>
  </si>
  <si>
    <t>基數</t>
  </si>
  <si>
    <t>資產負債表</t>
  </si>
  <si>
    <t>編制單位：</t>
  </si>
  <si>
    <t>20XX年  12月 31日</t>
  </si>
  <si>
    <t>單位：元</t>
  </si>
  <si>
    <t>資產</t>
  </si>
  <si>
    <t>行次</t>
  </si>
  <si>
    <t>年初數</t>
  </si>
  <si>
    <t>期末數</t>
  </si>
  <si>
    <t>負債及所有者權益</t>
  </si>
  <si>
    <t>流動資產:</t>
  </si>
  <si>
    <t>流動負債:</t>
  </si>
  <si>
    <t xml:space="preserve">   貨幣資金</t>
  </si>
  <si>
    <t xml:space="preserve">  短期借款</t>
  </si>
  <si>
    <t xml:space="preserve">   短期投資</t>
  </si>
  <si>
    <t xml:space="preserve">  應付票據</t>
  </si>
  <si>
    <t xml:space="preserve"> </t>
  </si>
  <si>
    <t xml:space="preserve">   應收票據</t>
  </si>
  <si>
    <t xml:space="preserve">  應付賬款</t>
  </si>
  <si>
    <t xml:space="preserve">   應收賬款</t>
  </si>
  <si>
    <t xml:space="preserve">  預收賬款</t>
  </si>
  <si>
    <t xml:space="preserve">       減:壞賬準備</t>
  </si>
  <si>
    <t xml:space="preserve">  其他應付款</t>
  </si>
  <si>
    <t xml:space="preserve">   應收賬款淨額</t>
  </si>
  <si>
    <t xml:space="preserve">  應付工資</t>
  </si>
  <si>
    <t xml:space="preserve">   預付賬款</t>
  </si>
  <si>
    <t xml:space="preserve">  應付福利費</t>
  </si>
  <si>
    <t xml:space="preserve">   應收補貼款</t>
  </si>
  <si>
    <t xml:space="preserve">  未交稅金</t>
  </si>
  <si>
    <t xml:space="preserve">   其他應收款</t>
  </si>
  <si>
    <t xml:space="preserve">  未付利潤</t>
  </si>
  <si>
    <t xml:space="preserve">   存貨</t>
  </si>
  <si>
    <t xml:space="preserve">  其他未交款</t>
  </si>
  <si>
    <t xml:space="preserve">   待攤費用</t>
  </si>
  <si>
    <t xml:space="preserve">  預提費用</t>
  </si>
  <si>
    <t xml:space="preserve">   待處理流動資產淨損失</t>
  </si>
  <si>
    <t xml:space="preserve">  一年內到期長期負債</t>
  </si>
  <si>
    <t xml:space="preserve">   一年內到期的長期債券投資</t>
  </si>
  <si>
    <t xml:space="preserve">  其他流動負債</t>
  </si>
  <si>
    <t xml:space="preserve">   其他流動資產</t>
  </si>
  <si>
    <t xml:space="preserve">    流動負債合計</t>
  </si>
  <si>
    <t xml:space="preserve">       流動資產合計</t>
  </si>
  <si>
    <t>長期負債：</t>
  </si>
  <si>
    <t>長期投資</t>
  </si>
  <si>
    <t xml:space="preserve">  長期借款</t>
  </si>
  <si>
    <t xml:space="preserve">    長期投資</t>
  </si>
  <si>
    <t xml:space="preserve">  應付債券</t>
  </si>
  <si>
    <t>固定資產:</t>
  </si>
  <si>
    <t xml:space="preserve">  長期應付款</t>
  </si>
  <si>
    <t xml:space="preserve">    固定資產原價</t>
  </si>
  <si>
    <t xml:space="preserve">  其他長期負債</t>
  </si>
  <si>
    <t xml:space="preserve">        減:累計折舊</t>
  </si>
  <si>
    <t xml:space="preserve">    其中：住房週轉金</t>
  </si>
  <si>
    <t xml:space="preserve">    固定資產淨值</t>
  </si>
  <si>
    <t xml:space="preserve">    固定資產清理</t>
  </si>
  <si>
    <t xml:space="preserve">    長期負債合計</t>
  </si>
  <si>
    <t xml:space="preserve">    在建工程</t>
  </si>
  <si>
    <t>遞延稅項：</t>
  </si>
  <si>
    <t xml:space="preserve">    待處理固定資產淨損失</t>
  </si>
  <si>
    <t xml:space="preserve">  遞延稅款貸項</t>
  </si>
  <si>
    <t xml:space="preserve">        固定資產合計</t>
  </si>
  <si>
    <t xml:space="preserve">      負債合計</t>
  </si>
  <si>
    <t>無形資產及遞延資產:</t>
  </si>
  <si>
    <t>所有者權益：</t>
  </si>
  <si>
    <t xml:space="preserve">    無形資產</t>
  </si>
  <si>
    <t xml:space="preserve">  實收資本</t>
  </si>
  <si>
    <t xml:space="preserve">    遞延資產</t>
  </si>
  <si>
    <t xml:space="preserve">  資本公積</t>
  </si>
  <si>
    <t xml:space="preserve">  盈餘公積</t>
  </si>
  <si>
    <t xml:space="preserve">      無形資產及遞延資產合計</t>
  </si>
  <si>
    <t xml:space="preserve">    其中：公益金</t>
  </si>
  <si>
    <t>其他長期資產:</t>
  </si>
  <si>
    <t xml:space="preserve">  未分配利潤</t>
  </si>
  <si>
    <t xml:space="preserve">    其他長期資產</t>
  </si>
  <si>
    <t xml:space="preserve">    所有者權益合計</t>
  </si>
  <si>
    <t>遞延稅項:</t>
  </si>
  <si>
    <t xml:space="preserve">    遞延稅款借項</t>
  </si>
  <si>
    <t xml:space="preserve">         資產總計</t>
  </si>
  <si>
    <t xml:space="preserve">    負債及所有者權益總計</t>
  </si>
  <si>
    <t xml:space="preserve">     利潤表</t>
  </si>
  <si>
    <t>20XX年</t>
  </si>
  <si>
    <t>專案</t>
  </si>
  <si>
    <t>期初餘額</t>
  </si>
  <si>
    <t>一、主營業務收入</t>
  </si>
  <si>
    <t xml:space="preserve">        減：主營業務成本</t>
  </si>
  <si>
    <t xml:space="preserve">        營業費用</t>
  </si>
  <si>
    <t xml:space="preserve">        主營業務稅金及附加</t>
  </si>
  <si>
    <t>二、主營業務利潤</t>
  </si>
  <si>
    <t xml:space="preserve">        加：其他業務利潤</t>
  </si>
  <si>
    <t xml:space="preserve">        減：管理費用</t>
  </si>
  <si>
    <t xml:space="preserve">        財務費用</t>
  </si>
  <si>
    <t>三、營業利潤</t>
  </si>
  <si>
    <t xml:space="preserve">        加：投資收益</t>
  </si>
  <si>
    <t xml:space="preserve">        補貼收入</t>
  </si>
  <si>
    <t xml:space="preserve">        營業外收入</t>
  </si>
  <si>
    <t xml:space="preserve">        減：營業外支出</t>
  </si>
  <si>
    <t xml:space="preserve">        加：以前年度損益調整</t>
  </si>
  <si>
    <t>四、利潤總額</t>
  </si>
  <si>
    <t xml:space="preserve">        減：所得稅</t>
  </si>
  <si>
    <t>五、淨利潤</t>
  </si>
  <si>
    <t>類別</t>
  </si>
  <si>
    <t>指標名稱</t>
  </si>
  <si>
    <t>備註</t>
  </si>
  <si>
    <t xml:space="preserve">  償債分析</t>
  </si>
  <si>
    <t>計算公式： 流動資產 / 流動負債</t>
  </si>
  <si>
    <t>計算公式： （流動資產-存貨） / 流動負債</t>
  </si>
  <si>
    <t>計算公式： （現金+現金等價物） / 流動負債</t>
  </si>
  <si>
    <t>計算公式： 負債總額 / 資產總額</t>
  </si>
  <si>
    <t>計算公式： 銷售成本 / 平均存貨</t>
  </si>
  <si>
    <t>計算公式： 賒銷收入淨額 / 平均應收賬款餘額</t>
  </si>
  <si>
    <t>計算公式： 銷售收入 / 平均流動資產餘額</t>
  </si>
  <si>
    <t>計算公式： 銷售收入 / 平均固定資產淨額</t>
  </si>
  <si>
    <t>計算公式： 銷售收入 / 平均資產總額</t>
  </si>
  <si>
    <t>計算公式： 淨利潤 / 銷售收入淨額</t>
  </si>
  <si>
    <t>計算公式： 利潤總額+利息支出 / 平均資產總額</t>
  </si>
  <si>
    <t>計算公式： 淨利潤 / 平均淨資產</t>
  </si>
  <si>
    <t>計算公式： 銷售毛利 / 銷售收入淨額</t>
  </si>
  <si>
    <t>計算公式： 淨利潤 / 成本費用總額</t>
  </si>
  <si>
    <t>計算公式： 主營業務利潤/主營業務收入*100%</t>
  </si>
  <si>
    <t>計算公式： 本期營業增長額 / 上年同期營業收入總額</t>
  </si>
  <si>
    <t>計算公式： 本期所有者權益增長額 / 年初所有者權益</t>
  </si>
  <si>
    <t>計算公式： 本期總資產增長額 / 年初資產總額</t>
  </si>
  <si>
    <t>1.只需要根據月末或者年末財務報表資料,填入資產負債表、利潤表相關數值，看板頁中的圖表及數值會自動更新</t>
  </si>
  <si>
    <t>2.指標計算表中的資料不需要填寫，根據資產負債表、利潤表中填寫好的資料自動提取計算</t>
  </si>
  <si>
    <t>3.本表中資產負債表、利潤表中的資料，為示例值，請根據貴公司的財報資料做相應的修改</t>
  </si>
  <si>
    <t>4.表格由平臺：耗崽 原創設計，獨家出售。</t>
  </si>
  <si>
    <t xml:space="preserve">  營運分析</t>
  </si>
  <si>
    <t xml:space="preserve">  盈利分析</t>
  </si>
  <si>
    <t xml:space="preserve">  發展分析</t>
  </si>
  <si>
    <t xml:space="preserve">  長期償債能力分析</t>
    <phoneticPr fontId="15" type="noConversion"/>
  </si>
  <si>
    <t xml:space="preserve">  短期償債能力分析</t>
    <phoneticPr fontId="15" type="noConversion"/>
  </si>
  <si>
    <r>
      <t xml:space="preserve">財務報表指標計算表                                                                  </t>
    </r>
    <r>
      <rPr>
        <b/>
        <sz val="12"/>
        <color theme="1"/>
        <rFont val="方正楷體簡體"/>
        <charset val="134"/>
      </rPr>
      <t>（本表資料無需填寫，資料由資產負債表、利潤表資料提取後自動生成）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</si>
</sst>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_ "/>
    <numFmt numFmtId="177" formatCode="0.00_ "/>
    <numFmt numFmtId="178" formatCode="0.0000_ "/>
    <numFmt numFmtId="179" formatCode="0_);\(0\)"/>
    <numFmt numFmtId="180" formatCode="0.00_);\(0.00\)"/>
  </numFmts>
  <fonts count="26" x14ac:knownFonts="1">
    <font>
      <sz val="11"/>
      <color theme="1"/>
      <name val="宋体"/>
      <charset val="134"/>
      <scheme val="minor"/>
    </font>
    <font>
      <sz val="11"/>
      <color theme="1"/>
      <name val="方正楷体简体"/>
      <charset val="134"/>
    </font>
    <font>
      <b/>
      <sz val="26"/>
      <color theme="1"/>
      <name val="方正楷体简体"/>
      <charset val="134"/>
    </font>
    <font>
      <b/>
      <sz val="16"/>
      <color theme="1"/>
      <name val="方正楷体简体"/>
      <charset val="134"/>
    </font>
    <font>
      <sz val="14"/>
      <color theme="1"/>
      <name val="方正楷体简体"/>
      <charset val="134"/>
    </font>
    <font>
      <b/>
      <sz val="22"/>
      <name val="方正楷体简体"/>
      <charset val="134"/>
    </font>
    <font>
      <sz val="22"/>
      <name val="方正楷体简体"/>
      <charset val="134"/>
    </font>
    <font>
      <sz val="11"/>
      <name val="方正楷体简体"/>
      <charset val="134"/>
    </font>
    <font>
      <sz val="14"/>
      <name val="方正楷体简体"/>
      <charset val="134"/>
    </font>
    <font>
      <sz val="16"/>
      <color theme="1"/>
      <name val="方正楷体简体"/>
      <charset val="134"/>
    </font>
    <font>
      <sz val="36"/>
      <color theme="1"/>
      <name val="方正楷体简体"/>
      <charset val="134"/>
    </font>
    <font>
      <sz val="18"/>
      <name val="方正楷体简体"/>
      <charset val="134"/>
    </font>
    <font>
      <sz val="18"/>
      <color theme="1"/>
      <name val="方正楷体简体"/>
      <charset val="134"/>
    </font>
    <font>
      <sz val="28"/>
      <color theme="1"/>
      <name val="方正楷体简体"/>
      <charset val="134"/>
    </font>
    <font>
      <b/>
      <sz val="12"/>
      <color theme="1"/>
      <name val="方正楷体简体"/>
      <charset val="134"/>
    </font>
    <font>
      <sz val="9"/>
      <name val="宋体"/>
      <family val="3"/>
      <charset val="134"/>
      <scheme val="minor"/>
    </font>
    <font>
      <sz val="14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2"/>
      <color rgb="FF00000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1"/>
      <name val="微软雅黑"/>
      <family val="2"/>
      <charset val="134"/>
    </font>
    <font>
      <b/>
      <sz val="18"/>
      <name val="方正楷体简体"/>
      <family val="4"/>
      <charset val="134"/>
    </font>
    <font>
      <b/>
      <sz val="14"/>
      <color theme="1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/>
    </xf>
    <xf numFmtId="177" fontId="1" fillId="0" borderId="0" xfId="0" applyNumberFormat="1" applyFont="1" applyAlignment="1">
      <alignment horizontal="right" vertical="center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/>
    </xf>
    <xf numFmtId="4" fontId="8" fillId="0" borderId="0" xfId="0" applyNumberFormat="1" applyFont="1">
      <alignment vertical="center"/>
    </xf>
    <xf numFmtId="0" fontId="7" fillId="0" borderId="0" xfId="0" applyFont="1">
      <alignment vertical="center"/>
    </xf>
    <xf numFmtId="0" fontId="4" fillId="3" borderId="0" xfId="0" applyFont="1" applyFill="1" applyBorder="1">
      <alignment vertical="center"/>
    </xf>
    <xf numFmtId="178" fontId="4" fillId="3" borderId="0" xfId="0" applyNumberFormat="1" applyFont="1" applyFill="1" applyBorder="1">
      <alignment vertical="center"/>
    </xf>
    <xf numFmtId="178" fontId="4" fillId="3" borderId="0" xfId="0" applyNumberFormat="1" applyFont="1" applyFill="1">
      <alignment vertical="center"/>
    </xf>
    <xf numFmtId="0" fontId="0" fillId="3" borderId="0" xfId="0" applyFill="1">
      <alignment vertical="center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Border="1">
      <alignment vertical="center"/>
    </xf>
    <xf numFmtId="0" fontId="0" fillId="3" borderId="0" xfId="0" applyFill="1" applyBorder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177" fontId="9" fillId="3" borderId="0" xfId="0" applyNumberFormat="1" applyFont="1" applyFill="1" applyAlignment="1">
      <alignment horizontal="center" vertical="center"/>
    </xf>
    <xf numFmtId="177" fontId="4" fillId="3" borderId="0" xfId="0" applyNumberFormat="1" applyFont="1" applyFill="1" applyAlignment="1">
      <alignment horizontal="right" vertical="center"/>
    </xf>
    <xf numFmtId="0" fontId="9" fillId="4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177" fontId="1" fillId="3" borderId="0" xfId="0" applyNumberFormat="1" applyFont="1" applyFill="1" applyAlignment="1">
      <alignment horizontal="right" vertical="center"/>
    </xf>
    <xf numFmtId="177" fontId="11" fillId="0" borderId="0" xfId="0" applyNumberFormat="1" applyFont="1" applyBorder="1" applyAlignment="1">
      <alignment horizontal="right" vertical="center" wrapText="1"/>
    </xf>
    <xf numFmtId="0" fontId="10" fillId="4" borderId="0" xfId="0" applyFont="1" applyFill="1" applyBorder="1">
      <alignment vertical="center"/>
    </xf>
    <xf numFmtId="180" fontId="9" fillId="4" borderId="0" xfId="0" applyNumberFormat="1" applyFont="1" applyFill="1" applyBorder="1" applyAlignment="1">
      <alignment horizontal="center" vertical="center"/>
    </xf>
    <xf numFmtId="176" fontId="12" fillId="4" borderId="0" xfId="0" applyNumberFormat="1" applyFont="1" applyFill="1" applyBorder="1">
      <alignment vertical="center"/>
    </xf>
    <xf numFmtId="0" fontId="1" fillId="4" borderId="0" xfId="0" applyFont="1" applyFill="1" applyBorder="1" applyAlignment="1">
      <alignment horizontal="left" vertical="center"/>
    </xf>
    <xf numFmtId="176" fontId="0" fillId="4" borderId="0" xfId="0" applyNumberFormat="1" applyFill="1" applyBorder="1">
      <alignment vertical="center"/>
    </xf>
    <xf numFmtId="176" fontId="1" fillId="4" borderId="0" xfId="0" applyNumberFormat="1" applyFont="1" applyFill="1" applyBorder="1" applyAlignment="1">
      <alignment horizontal="left" vertical="center"/>
    </xf>
    <xf numFmtId="180" fontId="1" fillId="4" borderId="0" xfId="0" applyNumberFormat="1" applyFont="1" applyFill="1" applyBorder="1">
      <alignment vertical="center"/>
    </xf>
    <xf numFmtId="180" fontId="13" fillId="4" borderId="0" xfId="0" applyNumberFormat="1" applyFont="1" applyFill="1" applyBorder="1">
      <alignment vertical="center"/>
    </xf>
    <xf numFmtId="0" fontId="0" fillId="2" borderId="0" xfId="0" applyFill="1">
      <alignment vertical="center"/>
    </xf>
    <xf numFmtId="0" fontId="16" fillId="0" borderId="2" xfId="0" applyFont="1" applyBorder="1" applyAlignment="1">
      <alignment horizontal="justify" vertical="center" wrapText="1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58" fontId="16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horizontal="right" vertical="center"/>
    </xf>
    <xf numFmtId="0" fontId="16" fillId="0" borderId="2" xfId="0" applyFont="1" applyBorder="1" applyAlignment="1">
      <alignment horizontal="center" vertical="center" wrapText="1"/>
    </xf>
    <xf numFmtId="177" fontId="16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>
      <alignment vertical="center"/>
    </xf>
    <xf numFmtId="0" fontId="18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/>
    </xf>
    <xf numFmtId="178" fontId="18" fillId="0" borderId="2" xfId="0" applyNumberFormat="1" applyFont="1" applyBorder="1">
      <alignment vertical="center"/>
    </xf>
    <xf numFmtId="0" fontId="20" fillId="0" borderId="2" xfId="0" applyFont="1" applyBorder="1">
      <alignment vertical="center"/>
    </xf>
    <xf numFmtId="0" fontId="21" fillId="0" borderId="2" xfId="0" applyFont="1" applyBorder="1" applyAlignment="1">
      <alignment horizontal="left" vertical="center" readingOrder="1"/>
    </xf>
    <xf numFmtId="0" fontId="17" fillId="0" borderId="0" xfId="0" applyFont="1">
      <alignment vertical="center"/>
    </xf>
    <xf numFmtId="0" fontId="17" fillId="0" borderId="0" xfId="0" applyFont="1" applyAlignment="1">
      <alignment horizontal="left" vertical="center" wrapText="1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center"/>
    </xf>
    <xf numFmtId="0" fontId="23" fillId="0" borderId="2" xfId="0" applyFont="1" applyBorder="1" applyAlignment="1">
      <alignment vertical="center"/>
    </xf>
    <xf numFmtId="0" fontId="23" fillId="0" borderId="2" xfId="0" applyFont="1" applyBorder="1" applyAlignment="1">
      <alignment horizontal="center" vertical="center"/>
    </xf>
    <xf numFmtId="179" fontId="23" fillId="0" borderId="2" xfId="0" applyNumberFormat="1" applyFont="1" applyBorder="1" applyAlignment="1">
      <alignment horizontal="center" vertical="center"/>
    </xf>
    <xf numFmtId="176" fontId="23" fillId="0" borderId="2" xfId="0" applyNumberFormat="1" applyFont="1" applyBorder="1" applyAlignment="1">
      <alignment vertical="center"/>
    </xf>
    <xf numFmtId="0" fontId="23" fillId="2" borderId="2" xfId="0" applyFont="1" applyFill="1" applyBorder="1" applyAlignment="1">
      <alignment vertical="center"/>
    </xf>
    <xf numFmtId="0" fontId="23" fillId="2" borderId="2" xfId="0" applyFont="1" applyFill="1" applyBorder="1" applyAlignment="1">
      <alignment horizontal="center" vertical="center"/>
    </xf>
    <xf numFmtId="176" fontId="23" fillId="2" borderId="2" xfId="0" applyNumberFormat="1" applyFont="1" applyFill="1" applyBorder="1" applyAlignment="1">
      <alignment vertical="center"/>
    </xf>
    <xf numFmtId="176" fontId="22" fillId="0" borderId="0" xfId="0" applyNumberFormat="1" applyFont="1">
      <alignment vertical="center"/>
    </xf>
    <xf numFmtId="0" fontId="25" fillId="0" borderId="2" xfId="0" applyFont="1" applyFill="1" applyBorder="1" applyAlignment="1">
      <alignment horizontal="center" vertical="center"/>
    </xf>
    <xf numFmtId="4" fontId="25" fillId="0" borderId="2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79" fontId="23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7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9D82"/>
      <color rgb="FFFD6F87"/>
      <color rgb="FFCA4A7B"/>
      <color rgb="FF6D36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7260688352952"/>
          <c:y val="0.15057067520304401"/>
          <c:w val="0.42347826086956503"/>
          <c:h val="0.70579710144927499"/>
        </c:manualLayout>
      </c:layout>
      <c:doughnutChart>
        <c:varyColors val="1"/>
        <c:ser>
          <c:idx val="1"/>
          <c:order val="1"/>
          <c:dPt>
            <c:idx val="0"/>
            <c:bubble3D val="0"/>
            <c:spPr>
              <a:solidFill>
                <a:srgbClr val="CA4A7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A3C-4FEB-8590-EED2EF6E3AAE}"/>
              </c:ext>
            </c:extLst>
          </c:dPt>
          <c:dPt>
            <c:idx val="1"/>
            <c:bubble3D val="0"/>
            <c:spPr>
              <a:solidFill>
                <a:srgbClr val="6D366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A3C-4FEB-8590-EED2EF6E3AAE}"/>
              </c:ext>
            </c:extLst>
          </c:dPt>
          <c:dPt>
            <c:idx val="2"/>
            <c:bubble3D val="0"/>
            <c:spPr>
              <a:solidFill>
                <a:srgbClr val="FD6F8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A3C-4FEB-8590-EED2EF6E3AAE}"/>
              </c:ext>
            </c:extLst>
          </c:dPt>
          <c:cat>
            <c:strRef>
              <c:f>營運指標耗崽!$A$2:$A$4</c:f>
              <c:strCache>
                <c:ptCount val="3"/>
                <c:pt idx="0">
                  <c:v>流動資產週轉率</c:v>
                </c:pt>
                <c:pt idx="1">
                  <c:v>固定資產週轉率</c:v>
                </c:pt>
                <c:pt idx="2">
                  <c:v>總資產週轉率</c:v>
                </c:pt>
              </c:strCache>
            </c:strRef>
          </c:cat>
          <c:val>
            <c:numRef>
              <c:f>營運指標耗崽!$C$2:$C$4</c:f>
              <c:numCache>
                <c:formatCode>0.0000_ </c:formatCode>
                <c:ptCount val="3"/>
                <c:pt idx="0">
                  <c:v>7.0425270626095951E-2</c:v>
                </c:pt>
                <c:pt idx="1">
                  <c:v>3.9212171350861288E-2</c:v>
                </c:pt>
                <c:pt idx="2">
                  <c:v>2.5187816583696374E-2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A3C-4FEB-8590-EED2EF6E3AAE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rgbClr val="CA4A7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A3C-4FEB-8590-EED2EF6E3AAE}"/>
              </c:ext>
            </c:extLst>
          </c:dPt>
          <c:dPt>
            <c:idx val="1"/>
            <c:bubble3D val="0"/>
            <c:spPr>
              <a:solidFill>
                <a:srgbClr val="6D366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A3C-4FEB-8590-EED2EF6E3AAE}"/>
              </c:ext>
            </c:extLst>
          </c:dPt>
          <c:dPt>
            <c:idx val="2"/>
            <c:bubble3D val="0"/>
            <c:spPr>
              <a:solidFill>
                <a:srgbClr val="FD6F8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CA3C-4FEB-8590-EED2EF6E3AAE}"/>
              </c:ext>
            </c:extLst>
          </c:dPt>
          <c:cat>
            <c:strRef>
              <c:f>營運指標耗崽!$A$2:$A$4</c:f>
              <c:strCache>
                <c:ptCount val="3"/>
                <c:pt idx="0">
                  <c:v>流動資產週轉率</c:v>
                </c:pt>
                <c:pt idx="1">
                  <c:v>固定資產週轉率</c:v>
                </c:pt>
                <c:pt idx="2">
                  <c:v>總資產週轉率</c:v>
                </c:pt>
              </c:strCache>
            </c:strRef>
          </c:cat>
          <c:val>
            <c:numRef>
              <c:f>營運指標耗崽!$D$2:$D$4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A3C-4FEB-8590-EED2EF6E3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F-CA3C-4FEB-8590-EED2EF6E3AAE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1-CA3C-4FEB-8590-EED2EF6E3AAE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3-CA3C-4FEB-8590-EED2EF6E3AA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營運指標耗崽!$A$2:$A$4</c15:sqref>
                        </c15:formulaRef>
                      </c:ext>
                    </c:extLst>
                    <c:strCache>
                      <c:ptCount val="3"/>
                      <c:pt idx="0">
                        <c:v>流動資產週轉率</c:v>
                      </c:pt>
                      <c:pt idx="1">
                        <c:v>固定資產週轉率</c:v>
                      </c:pt>
                      <c:pt idx="2">
                        <c:v>總資產週轉率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營運指標耗崽!$B$2:$B$4</c15:sqref>
                        </c15:formulaRef>
                      </c:ext>
                    </c:extLst>
                    <c:numCache>
                      <c:formatCode>0.0000_ </c:formatCode>
                      <c:ptCount val="3"/>
                      <c:pt idx="0">
                        <c:v>6.1982132107512168E-2</c:v>
                      </c:pt>
                      <c:pt idx="1">
                        <c:v>3.4511106074342705E-2</c:v>
                      </c:pt>
                      <c:pt idx="2">
                        <c:v>2.2168101891708699E-2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4-CA3C-4FEB-8590-EED2EF6E3AAE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7538490230651"/>
          <c:y val="0.34967375158311198"/>
          <c:w val="0.33956597362325702"/>
          <c:h val="0.390379056932068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/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盈利指標耗崽!$B$1</c:f>
              <c:strCache>
                <c:ptCount val="1"/>
                <c:pt idx="0">
                  <c:v>期初</c:v>
                </c:pt>
              </c:strCache>
            </c:strRef>
          </c:tx>
          <c:spPr>
            <a:gradFill>
              <a:gsLst>
                <a:gs pos="0">
                  <a:srgbClr val="FF9D82"/>
                </a:gs>
                <a:gs pos="100000">
                  <a:srgbClr val="FD6F87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cat>
            <c:strRef>
              <c:f>盈利指標耗崽!$A$2:$A$6</c:f>
              <c:strCache>
                <c:ptCount val="5"/>
                <c:pt idx="0">
                  <c:v>資產報酬率</c:v>
                </c:pt>
                <c:pt idx="1">
                  <c:v>淨資產報酬率</c:v>
                </c:pt>
                <c:pt idx="2">
                  <c:v>毛利率</c:v>
                </c:pt>
                <c:pt idx="3">
                  <c:v>成本費用淨利率</c:v>
                </c:pt>
                <c:pt idx="4">
                  <c:v>主營業務利潤率</c:v>
                </c:pt>
              </c:strCache>
            </c:strRef>
          </c:cat>
          <c:val>
            <c:numRef>
              <c:f>盈利指標耗崽!$B$2:$B$6</c:f>
              <c:numCache>
                <c:formatCode>0.0000_ </c:formatCode>
                <c:ptCount val="5"/>
                <c:pt idx="0">
                  <c:v>1.5796502095994036E-2</c:v>
                </c:pt>
                <c:pt idx="1">
                  <c:v>1.0312584363840036E-2</c:v>
                </c:pt>
                <c:pt idx="2">
                  <c:v>0.72972926230710455</c:v>
                </c:pt>
                <c:pt idx="3">
                  <c:v>0.74842810933568515</c:v>
                </c:pt>
                <c:pt idx="4">
                  <c:v>0.72432414090531949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38-48F9-B0FF-D567F20E3359}"/>
            </c:ext>
          </c:extLst>
        </c:ser>
        <c:ser>
          <c:idx val="1"/>
          <c:order val="1"/>
          <c:tx>
            <c:strRef>
              <c:f>盈利指標耗崽!$C$1</c:f>
              <c:strCache>
                <c:ptCount val="1"/>
                <c:pt idx="0">
                  <c:v>期末</c:v>
                </c:pt>
              </c:strCache>
            </c:strRef>
          </c:tx>
          <c:spPr>
            <a:gradFill>
              <a:gsLst>
                <a:gs pos="0">
                  <a:srgbClr val="CA4A7B"/>
                </a:gs>
                <a:gs pos="100000">
                  <a:srgbClr val="6D366E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cat>
            <c:strRef>
              <c:f>盈利指標耗崽!$A$2:$A$6</c:f>
              <c:strCache>
                <c:ptCount val="5"/>
                <c:pt idx="0">
                  <c:v>資產報酬率</c:v>
                </c:pt>
                <c:pt idx="1">
                  <c:v>淨資產報酬率</c:v>
                </c:pt>
                <c:pt idx="2">
                  <c:v>毛利率</c:v>
                </c:pt>
                <c:pt idx="3">
                  <c:v>成本費用淨利率</c:v>
                </c:pt>
                <c:pt idx="4">
                  <c:v>主營業務利潤率</c:v>
                </c:pt>
              </c:strCache>
            </c:strRef>
          </c:cat>
          <c:val>
            <c:numRef>
              <c:f>盈利指標耗崽!$C$2:$C$6</c:f>
              <c:numCache>
                <c:formatCode>0.0000_ </c:formatCode>
                <c:ptCount val="5"/>
                <c:pt idx="0">
                  <c:v>1.8057343815797971E-2</c:v>
                </c:pt>
                <c:pt idx="1">
                  <c:v>1.1893997193512836E-2</c:v>
                </c:pt>
                <c:pt idx="2">
                  <c:v>0.74286409011886612</c:v>
                </c:pt>
                <c:pt idx="3">
                  <c:v>0.79333644516751789</c:v>
                </c:pt>
                <c:pt idx="4">
                  <c:v>0.73810216058463352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38-48F9-B0FF-D567F20E3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79606328"/>
        <c:axId val="679606656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5962992"/>
        <c:axId val="455960696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盈利指標耗崽!$D$1</c15:sqref>
                        </c15:formulaRef>
                      </c:ext>
                    </c:extLst>
                    <c:strCache>
                      <c:ptCount val="1"/>
                      <c:pt idx="0">
                        <c:v>基數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盈利指標耗崽!$A$2:$A$6</c15:sqref>
                        </c15:formulaRef>
                      </c:ext>
                    </c:extLst>
                    <c:strCache>
                      <c:ptCount val="5"/>
                      <c:pt idx="0">
                        <c:v>資產報酬率</c:v>
                      </c:pt>
                      <c:pt idx="1">
                        <c:v>淨資產報酬率</c:v>
                      </c:pt>
                      <c:pt idx="2">
                        <c:v>毛利率</c:v>
                      </c:pt>
                      <c:pt idx="3">
                        <c:v>成本費用淨利率</c:v>
                      </c:pt>
                      <c:pt idx="4">
                        <c:v>主營業務利潤率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盈利指標耗崽!$D$2:$D$6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5738-48F9-B0FF-D567F20E3359}"/>
                  </c:ext>
                </c:extLst>
              </c15:ser>
            </c15:filteredLineSeries>
          </c:ext>
        </c:extLst>
      </c:lineChart>
      <c:catAx>
        <c:axId val="679606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  <a:endParaRPr lang="zh-CN"/>
          </a:p>
        </c:txPr>
        <c:crossAx val="679606656"/>
        <c:crosses val="autoZero"/>
        <c:auto val="1"/>
        <c:lblAlgn val="ctr"/>
        <c:lblOffset val="100"/>
        <c:noMultiLvlLbl val="0"/>
      </c:catAx>
      <c:valAx>
        <c:axId val="67960665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65000"/>
                  <a:alpha val="23000"/>
                </a:schemeClr>
              </a:solidFill>
              <a:round/>
            </a:ln>
            <a:effectLst/>
          </c:spPr>
        </c:majorGridlines>
        <c:numFmt formatCode="0.0000_ " sourceLinked="1"/>
        <c:majorTickMark val="none"/>
        <c:minorTickMark val="none"/>
        <c:tickLblPos val="nextTo"/>
        <c:crossAx val="679606328"/>
        <c:crosses val="autoZero"/>
        <c:crossBetween val="between"/>
      </c:valAx>
      <c:catAx>
        <c:axId val="455962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55960696"/>
        <c:crosses val="autoZero"/>
        <c:auto val="1"/>
        <c:lblAlgn val="ctr"/>
        <c:lblOffset val="100"/>
        <c:noMultiLvlLbl val="0"/>
      </c:catAx>
      <c:valAx>
        <c:axId val="455960696"/>
        <c:scaling>
          <c:orientation val="minMax"/>
        </c:scaling>
        <c:delete val="0"/>
        <c:axPos val="r"/>
        <c:numFmt formatCode="0.000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方正楷體簡體" panose="03000509000000000000" pitchFamily="2" charset="-122"/>
                <a:ea typeface="方正楷體簡體" panose="03000509000000000000" pitchFamily="2" charset="-122"/>
                <a:cs typeface="+mn-cs"/>
              </a:defRPr>
            </a:pPr>
            <a:endParaRPr lang="zh-CN"/>
          </a:p>
        </c:txPr>
        <c:crossAx val="455962992"/>
        <c:crosses val="max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4754416199913799"/>
          <c:y val="4.87160120845921E-2"/>
          <c:w val="0.18418785006462701"/>
          <c:h val="0.1299093655589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/>
              </a:solidFill>
              <a:latin typeface="方正楷體簡體" panose="03000509000000000000" pitchFamily="2" charset="-122"/>
              <a:ea typeface="方正楷體簡體" panose="03000509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發展指標耗崽!$B$1</c:f>
              <c:strCache>
                <c:ptCount val="1"/>
                <c:pt idx="0">
                  <c:v>期初</c:v>
                </c:pt>
              </c:strCache>
            </c:strRef>
          </c:tx>
          <c:spPr>
            <a:gradFill>
              <a:gsLst>
                <a:gs pos="0">
                  <a:srgbClr val="CA4A7B"/>
                </a:gs>
                <a:gs pos="100000">
                  <a:srgbClr val="6D366E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strRef>
              <c:f>發展指標耗崽!$A$2:$A$4</c:f>
              <c:strCache>
                <c:ptCount val="3"/>
                <c:pt idx="0">
                  <c:v>營業增長率</c:v>
                </c:pt>
                <c:pt idx="1">
                  <c:v>資本積累率</c:v>
                </c:pt>
                <c:pt idx="2">
                  <c:v>總資產增長率</c:v>
                </c:pt>
              </c:strCache>
            </c:strRef>
          </c:cat>
          <c:val>
            <c:numRef>
              <c:f>發展指標耗崽!$B$2:$B$4</c:f>
              <c:numCache>
                <c:formatCode>0.0000_ </c:formatCode>
                <c:ptCount val="3"/>
                <c:pt idx="0">
                  <c:v>1.8328509197315199</c:v>
                </c:pt>
                <c:pt idx="1">
                  <c:v>0.86848293895275153</c:v>
                </c:pt>
                <c:pt idx="2">
                  <c:v>0.70346097891616055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D9-4E88-A11F-7A0961EE2664}"/>
            </c:ext>
          </c:extLst>
        </c:ser>
        <c:ser>
          <c:idx val="1"/>
          <c:order val="1"/>
          <c:tx>
            <c:strRef>
              <c:f>發展指標耗崽!$C$1</c:f>
              <c:strCache>
                <c:ptCount val="1"/>
                <c:pt idx="0">
                  <c:v>期末</c:v>
                </c:pt>
              </c:strCache>
            </c:strRef>
          </c:tx>
          <c:spPr>
            <a:gradFill flip="none" rotWithShape="1">
              <a:gsLst>
                <a:gs pos="0">
                  <a:srgbClr val="FF9D82"/>
                </a:gs>
                <a:gs pos="100000">
                  <a:srgbClr val="FD6F87"/>
                </a:gs>
              </a:gsLst>
              <a:lin ang="2700000" scaled="1"/>
              <a:tileRect/>
            </a:gradFill>
            <a:ln>
              <a:noFill/>
            </a:ln>
            <a:effectLst/>
          </c:spPr>
          <c:invertIfNegative val="0"/>
          <c:cat>
            <c:strRef>
              <c:f>發展指標耗崽!$A$2:$A$4</c:f>
              <c:strCache>
                <c:ptCount val="3"/>
                <c:pt idx="0">
                  <c:v>營業增長率</c:v>
                </c:pt>
                <c:pt idx="1">
                  <c:v>資本積累率</c:v>
                </c:pt>
                <c:pt idx="2">
                  <c:v>總資產增長率</c:v>
                </c:pt>
              </c:strCache>
            </c:strRef>
          </c:cat>
          <c:val>
            <c:numRef>
              <c:f>發展指標耗崽!$C$2:$C$4</c:f>
              <c:numCache>
                <c:formatCode>0.0000_ </c:formatCode>
                <c:ptCount val="3"/>
                <c:pt idx="0">
                  <c:v>6.4455666666666671</c:v>
                </c:pt>
                <c:pt idx="1">
                  <c:v>4.1677888888888885</c:v>
                </c:pt>
                <c:pt idx="2">
                  <c:v>3.5138611111111113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D9-4E88-A11F-7A0961EE2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50600216"/>
        <c:axId val="450595296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發展指標耗崽!$D$1</c15:sqref>
                        </c15:formulaRef>
                      </c:ext>
                    </c:extLst>
                    <c:strCache>
                      <c:ptCount val="1"/>
                      <c:pt idx="0">
                        <c:v>基數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發展指標耗崽!$A$2:$A$4</c15:sqref>
                        </c15:formulaRef>
                      </c:ext>
                    </c:extLst>
                    <c:strCache>
                      <c:ptCount val="3"/>
                      <c:pt idx="0">
                        <c:v>營業增長率</c:v>
                      </c:pt>
                      <c:pt idx="1">
                        <c:v>資本積累率</c:v>
                      </c:pt>
                      <c:pt idx="2">
                        <c:v>總資產增長率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發展指標耗崽!$D$2:$D$4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100</c:v>
                      </c:pt>
                      <c:pt idx="1">
                        <c:v>100</c:v>
                      </c:pt>
                      <c:pt idx="2">
                        <c:v>100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2D9-4E88-A11F-7A0961EE2664}"/>
                  </c:ext>
                </c:extLst>
              </c15:ser>
            </c15:filteredBarSeries>
          </c:ext>
        </c:extLst>
      </c:barChart>
      <c:catAx>
        <c:axId val="450600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  <a:endParaRPr lang="zh-CN"/>
          </a:p>
        </c:txPr>
        <c:crossAx val="450595296"/>
        <c:crosses val="autoZero"/>
        <c:auto val="1"/>
        <c:lblAlgn val="ctr"/>
        <c:lblOffset val="100"/>
        <c:noMultiLvlLbl val="0"/>
      </c:catAx>
      <c:valAx>
        <c:axId val="45059529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_ " sourceLinked="1"/>
        <c:majorTickMark val="none"/>
        <c:minorTickMark val="none"/>
        <c:tickLblPos val="nextTo"/>
        <c:crossAx val="450600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3151441454822098"/>
          <c:y val="7.9304437074739206E-2"/>
          <c:w val="0.25280446280823299"/>
          <c:h val="0.1135239894502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/>
              </a:solidFill>
              <a:latin typeface="方正楷體簡體" panose="03000509000000000000" pitchFamily="2" charset="-122"/>
              <a:ea typeface="方正楷體簡體" panose="03000509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zh-CN" sz="1800" b="1">
                <a:effectLst/>
              </a:rPr>
              <a:t>發展分析</a:t>
            </a:r>
            <a:endParaRPr lang="zh-CN" altLang="zh-CN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發展指標耗崽!$B$1</c:f>
              <c:strCache>
                <c:ptCount val="1"/>
                <c:pt idx="0">
                  <c:v>期初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發展指標耗崽!$A$2:$A$4</c:f>
              <c:strCache>
                <c:ptCount val="3"/>
                <c:pt idx="0">
                  <c:v>營業增長率</c:v>
                </c:pt>
                <c:pt idx="1">
                  <c:v>資本積累率</c:v>
                </c:pt>
                <c:pt idx="2">
                  <c:v>總資產增長率</c:v>
                </c:pt>
              </c:strCache>
            </c:strRef>
          </c:cat>
          <c:val>
            <c:numRef>
              <c:f>發展指標耗崽!$B$2:$B$4</c:f>
              <c:numCache>
                <c:formatCode>0.0000_ </c:formatCode>
                <c:ptCount val="3"/>
                <c:pt idx="0">
                  <c:v>1.8328509197315199</c:v>
                </c:pt>
                <c:pt idx="1">
                  <c:v>0.86848293895275153</c:v>
                </c:pt>
                <c:pt idx="2">
                  <c:v>0.70346097891616055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8-4B0C-A3E7-2CAEC2B6DCFC}"/>
            </c:ext>
          </c:extLst>
        </c:ser>
        <c:ser>
          <c:idx val="1"/>
          <c:order val="1"/>
          <c:tx>
            <c:strRef>
              <c:f>發展指標耗崽!$C$1</c:f>
              <c:strCache>
                <c:ptCount val="1"/>
                <c:pt idx="0">
                  <c:v>期末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發展指標耗崽!$A$2:$A$4</c:f>
              <c:strCache>
                <c:ptCount val="3"/>
                <c:pt idx="0">
                  <c:v>營業增長率</c:v>
                </c:pt>
                <c:pt idx="1">
                  <c:v>資本積累率</c:v>
                </c:pt>
                <c:pt idx="2">
                  <c:v>總資產增長率</c:v>
                </c:pt>
              </c:strCache>
            </c:strRef>
          </c:cat>
          <c:val>
            <c:numRef>
              <c:f>發展指標耗崽!$C$2:$C$4</c:f>
              <c:numCache>
                <c:formatCode>0.0000_ </c:formatCode>
                <c:ptCount val="3"/>
                <c:pt idx="0">
                  <c:v>6.4455666666666671</c:v>
                </c:pt>
                <c:pt idx="1">
                  <c:v>4.1677888888888885</c:v>
                </c:pt>
                <c:pt idx="2">
                  <c:v>3.5138611111111113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8-4B0C-A3E7-2CAEC2B6D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50600216"/>
        <c:axId val="450595296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發展指標耗崽!$D$1</c15:sqref>
                        </c15:formulaRef>
                      </c:ext>
                    </c:extLst>
                    <c:strCache>
                      <c:ptCount val="1"/>
                      <c:pt idx="0">
                        <c:v>基數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發展指標耗崽!$A$2:$A$4</c15:sqref>
                        </c15:formulaRef>
                      </c:ext>
                    </c:extLst>
                    <c:strCache>
                      <c:ptCount val="3"/>
                      <c:pt idx="0">
                        <c:v>營業增長率</c:v>
                      </c:pt>
                      <c:pt idx="1">
                        <c:v>資本積累率</c:v>
                      </c:pt>
                      <c:pt idx="2">
                        <c:v>總資產增長率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發展指標耗崽!$D$2:$D$4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100</c:v>
                      </c:pt>
                      <c:pt idx="1">
                        <c:v>100</c:v>
                      </c:pt>
                      <c:pt idx="2">
                        <c:v>100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848-4B0C-A3E7-2CAEC2B6DCFC}"/>
                  </c:ext>
                </c:extLst>
              </c15:ser>
            </c15:filteredBarSeries>
          </c:ext>
        </c:extLst>
      </c:barChart>
      <c:catAx>
        <c:axId val="450600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50595296"/>
        <c:crosses val="autoZero"/>
        <c:auto val="1"/>
        <c:lblAlgn val="ctr"/>
        <c:lblOffset val="100"/>
        <c:noMultiLvlLbl val="0"/>
      </c:catAx>
      <c:valAx>
        <c:axId val="450595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50600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盈利指標耗崽!$B$1</c:f>
              <c:strCache>
                <c:ptCount val="1"/>
                <c:pt idx="0">
                  <c:v>期初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盈利指標耗崽!$A$2:$A$6</c:f>
              <c:strCache>
                <c:ptCount val="5"/>
                <c:pt idx="0">
                  <c:v>資產報酬率</c:v>
                </c:pt>
                <c:pt idx="1">
                  <c:v>淨資產報酬率</c:v>
                </c:pt>
                <c:pt idx="2">
                  <c:v>毛利率</c:v>
                </c:pt>
                <c:pt idx="3">
                  <c:v>成本費用淨利率</c:v>
                </c:pt>
                <c:pt idx="4">
                  <c:v>主營業務利潤率</c:v>
                </c:pt>
              </c:strCache>
            </c:strRef>
          </c:cat>
          <c:val>
            <c:numRef>
              <c:f>盈利指標耗崽!$B$2:$B$6</c:f>
              <c:numCache>
                <c:formatCode>0.0000_ </c:formatCode>
                <c:ptCount val="5"/>
                <c:pt idx="0">
                  <c:v>1.5796502095994036E-2</c:v>
                </c:pt>
                <c:pt idx="1">
                  <c:v>1.0312584363840036E-2</c:v>
                </c:pt>
                <c:pt idx="2">
                  <c:v>0.72972926230710455</c:v>
                </c:pt>
                <c:pt idx="3">
                  <c:v>0.74842810933568515</c:v>
                </c:pt>
                <c:pt idx="4">
                  <c:v>0.72432414090531949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86-4F7B-B405-EA412793E3A8}"/>
            </c:ext>
          </c:extLst>
        </c:ser>
        <c:ser>
          <c:idx val="1"/>
          <c:order val="1"/>
          <c:tx>
            <c:strRef>
              <c:f>盈利指標耗崽!$C$1</c:f>
              <c:strCache>
                <c:ptCount val="1"/>
                <c:pt idx="0">
                  <c:v>期末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盈利指標耗崽!$A$2:$A$6</c:f>
              <c:strCache>
                <c:ptCount val="5"/>
                <c:pt idx="0">
                  <c:v>資產報酬率</c:v>
                </c:pt>
                <c:pt idx="1">
                  <c:v>淨資產報酬率</c:v>
                </c:pt>
                <c:pt idx="2">
                  <c:v>毛利率</c:v>
                </c:pt>
                <c:pt idx="3">
                  <c:v>成本費用淨利率</c:v>
                </c:pt>
                <c:pt idx="4">
                  <c:v>主營業務利潤率</c:v>
                </c:pt>
              </c:strCache>
            </c:strRef>
          </c:cat>
          <c:val>
            <c:numRef>
              <c:f>盈利指標耗崽!$C$2:$C$6</c:f>
              <c:numCache>
                <c:formatCode>0.0000_ </c:formatCode>
                <c:ptCount val="5"/>
                <c:pt idx="0">
                  <c:v>1.8057343815797971E-2</c:v>
                </c:pt>
                <c:pt idx="1">
                  <c:v>1.1893997193512836E-2</c:v>
                </c:pt>
                <c:pt idx="2">
                  <c:v>0.74286409011886612</c:v>
                </c:pt>
                <c:pt idx="3">
                  <c:v>0.79333644516751789</c:v>
                </c:pt>
                <c:pt idx="4">
                  <c:v>0.73810216058463352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86-4F7B-B405-EA412793E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79606328"/>
        <c:axId val="679606656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5962992"/>
        <c:axId val="455960696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盈利指標耗崽!$D$1</c15:sqref>
                        </c15:formulaRef>
                      </c:ext>
                    </c:extLst>
                    <c:strCache>
                      <c:ptCount val="1"/>
                      <c:pt idx="0">
                        <c:v>基數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盈利指標耗崽!$A$2:$A$6</c15:sqref>
                        </c15:formulaRef>
                      </c:ext>
                    </c:extLst>
                    <c:strCache>
                      <c:ptCount val="5"/>
                      <c:pt idx="0">
                        <c:v>資產報酬率</c:v>
                      </c:pt>
                      <c:pt idx="1">
                        <c:v>淨資產報酬率</c:v>
                      </c:pt>
                      <c:pt idx="2">
                        <c:v>毛利率</c:v>
                      </c:pt>
                      <c:pt idx="3">
                        <c:v>成本費用淨利率</c:v>
                      </c:pt>
                      <c:pt idx="4">
                        <c:v>主營業務利潤率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盈利指標耗崽!$D$2:$D$6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4A86-4F7B-B405-EA412793E3A8}"/>
                  </c:ext>
                </c:extLst>
              </c15:ser>
            </c15:filteredLineSeries>
          </c:ext>
        </c:extLst>
      </c:lineChart>
      <c:catAx>
        <c:axId val="679606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79606656"/>
        <c:crosses val="autoZero"/>
        <c:auto val="1"/>
        <c:lblAlgn val="ctr"/>
        <c:lblOffset val="100"/>
        <c:noMultiLvlLbl val="0"/>
      </c:catAx>
      <c:valAx>
        <c:axId val="67960665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_ " sourceLinked="1"/>
        <c:majorTickMark val="none"/>
        <c:minorTickMark val="none"/>
        <c:tickLblPos val="nextTo"/>
        <c:crossAx val="679606328"/>
        <c:crosses val="autoZero"/>
        <c:crossBetween val="between"/>
      </c:valAx>
      <c:catAx>
        <c:axId val="455962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55960696"/>
        <c:crosses val="autoZero"/>
        <c:auto val="1"/>
        <c:lblAlgn val="ctr"/>
        <c:lblOffset val="100"/>
        <c:noMultiLvlLbl val="0"/>
      </c:catAx>
      <c:valAx>
        <c:axId val="4559606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55962992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sz="1400" b="1" i="0" u="none" strike="noStrike" baseline="0">
                <a:effectLst/>
              </a:rPr>
              <a:t>營運</a:t>
            </a:r>
            <a:r>
              <a:rPr lang="zh-CN" altLang="zh-CN" sz="1400" b="1" i="0" u="none" strike="noStrike" baseline="0">
                <a:effectLst/>
              </a:rPr>
              <a:t>指標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doughnutChart>
        <c:varyColors val="1"/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924-4118-B8C4-FDA9CD7CCD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924-4118-B8C4-FDA9CD7CCD3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924-4118-B8C4-FDA9CD7CCD35}"/>
              </c:ext>
            </c:extLst>
          </c:dPt>
          <c:cat>
            <c:strRef>
              <c:f>營運指標耗崽!$A$2:$A$4</c:f>
              <c:strCache>
                <c:ptCount val="3"/>
                <c:pt idx="0">
                  <c:v>流動資產週轉率</c:v>
                </c:pt>
                <c:pt idx="1">
                  <c:v>固定資產週轉率</c:v>
                </c:pt>
                <c:pt idx="2">
                  <c:v>總資產週轉率</c:v>
                </c:pt>
              </c:strCache>
            </c:strRef>
          </c:cat>
          <c:val>
            <c:numRef>
              <c:f>營運指標耗崽!$C$2:$C$4</c:f>
              <c:numCache>
                <c:formatCode>0.0000_ </c:formatCode>
                <c:ptCount val="3"/>
                <c:pt idx="0">
                  <c:v>7.0425270626095951E-2</c:v>
                </c:pt>
                <c:pt idx="1">
                  <c:v>3.9212171350861288E-2</c:v>
                </c:pt>
                <c:pt idx="2">
                  <c:v>2.5187816583696374E-2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24-4118-B8C4-FDA9CD7CCD35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1924-4118-B8C4-FDA9CD7CCD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924-4118-B8C4-FDA9CD7CCD3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1924-4118-B8C4-FDA9CD7CCD35}"/>
              </c:ext>
            </c:extLst>
          </c:dPt>
          <c:cat>
            <c:strRef>
              <c:f>營運指標耗崽!$A$2:$A$4</c:f>
              <c:strCache>
                <c:ptCount val="3"/>
                <c:pt idx="0">
                  <c:v>流動資產週轉率</c:v>
                </c:pt>
                <c:pt idx="1">
                  <c:v>固定資產週轉率</c:v>
                </c:pt>
                <c:pt idx="2">
                  <c:v>總資產週轉率</c:v>
                </c:pt>
              </c:strCache>
            </c:strRef>
          </c:cat>
          <c:val>
            <c:numRef>
              <c:f>營運指標耗崽!$D$2:$D$4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924-4118-B8C4-FDA9CD7CC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F-1924-4118-B8C4-FDA9CD7CCD35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1-1924-4118-B8C4-FDA9CD7CCD35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3-1924-4118-B8C4-FDA9CD7CCD3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營運指標耗崽!$A$2:$A$4</c15:sqref>
                        </c15:formulaRef>
                      </c:ext>
                    </c:extLst>
                    <c:strCache>
                      <c:ptCount val="3"/>
                      <c:pt idx="0">
                        <c:v>流動資產週轉率</c:v>
                      </c:pt>
                      <c:pt idx="1">
                        <c:v>固定資產週轉率</c:v>
                      </c:pt>
                      <c:pt idx="2">
                        <c:v>總資產週轉率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營運指標耗崽!$B$2:$B$4</c15:sqref>
                        </c15:formulaRef>
                      </c:ext>
                    </c:extLst>
                    <c:numCache>
                      <c:formatCode>0.0000_ </c:formatCode>
                      <c:ptCount val="3"/>
                      <c:pt idx="0">
                        <c:v>6.1982132107512168E-2</c:v>
                      </c:pt>
                      <c:pt idx="1">
                        <c:v>3.4511106074342705E-2</c:v>
                      </c:pt>
                      <c:pt idx="2">
                        <c:v>2.2168101891708699E-2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4-1924-4118-B8C4-FDA9CD7CCD35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png"/><Relationship Id="rId12" Type="http://schemas.openxmlformats.org/officeDocument/2006/relationships/image" Target="../media/image12.emf"/><Relationship Id="rId17" Type="http://schemas.openxmlformats.org/officeDocument/2006/relationships/image" Target="../media/image14.emf"/><Relationship Id="rId2" Type="http://schemas.openxmlformats.org/officeDocument/2006/relationships/image" Target="../media/image2.emf"/><Relationship Id="rId16" Type="http://schemas.openxmlformats.org/officeDocument/2006/relationships/chart" Target="../charts/chart3.xml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chart" Target="../charts/chart2.xml"/><Relationship Id="rId10" Type="http://schemas.openxmlformats.org/officeDocument/2006/relationships/image" Target="../media/image10.emf"/><Relationship Id="rId4" Type="http://schemas.openxmlformats.org/officeDocument/2006/relationships/image" Target="../media/image4.png"/><Relationship Id="rId9" Type="http://schemas.openxmlformats.org/officeDocument/2006/relationships/image" Target="../media/image9.emf"/><Relationship Id="rId14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2.emf"/><Relationship Id="rId3" Type="http://schemas.openxmlformats.org/officeDocument/2006/relationships/image" Target="../media/image17.emf"/><Relationship Id="rId7" Type="http://schemas.openxmlformats.org/officeDocument/2006/relationships/image" Target="../media/image21.emf"/><Relationship Id="rId12" Type="http://schemas.openxmlformats.org/officeDocument/2006/relationships/image" Target="../media/image26.emf"/><Relationship Id="rId2" Type="http://schemas.openxmlformats.org/officeDocument/2006/relationships/image" Target="../media/image16.emf"/><Relationship Id="rId1" Type="http://schemas.openxmlformats.org/officeDocument/2006/relationships/image" Target="../media/image15.emf"/><Relationship Id="rId6" Type="http://schemas.openxmlformats.org/officeDocument/2006/relationships/image" Target="../media/image20.emf"/><Relationship Id="rId11" Type="http://schemas.openxmlformats.org/officeDocument/2006/relationships/image" Target="../media/image25.emf"/><Relationship Id="rId5" Type="http://schemas.openxmlformats.org/officeDocument/2006/relationships/image" Target="../media/image19.emf"/><Relationship Id="rId10" Type="http://schemas.openxmlformats.org/officeDocument/2006/relationships/image" Target="../media/image24.emf"/><Relationship Id="rId4" Type="http://schemas.openxmlformats.org/officeDocument/2006/relationships/image" Target="../media/image18.emf"/><Relationship Id="rId9" Type="http://schemas.openxmlformats.org/officeDocument/2006/relationships/image" Target="../media/image2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378734</xdr:colOff>
      <xdr:row>0</xdr:row>
      <xdr:rowOff>78643</xdr:rowOff>
    </xdr:from>
    <xdr:to>
      <xdr:col>11</xdr:col>
      <xdr:colOff>286024</xdr:colOff>
      <xdr:row>3</xdr:row>
      <xdr:rowOff>55148</xdr:rowOff>
    </xdr:to>
    <xdr:sp macro="" textlink="">
      <xdr:nvSpPr>
        <xdr:cNvPr id="2" name="文本框 31"/>
        <xdr:cNvSpPr txBox="1"/>
      </xdr:nvSpPr>
      <xdr:spPr>
        <a:xfrm>
          <a:off x="2435860" y="78105"/>
          <a:ext cx="5393690" cy="4908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zh-CN" altLang="en-US" sz="2400" b="1">
              <a:solidFill>
                <a:schemeClr val="tx1"/>
              </a:solidFill>
              <a:latin typeface="方正楷體簡體" panose="03000509000000000000" pitchFamily="2" charset="-122"/>
              <a:ea typeface="方正楷體簡體" panose="03000509000000000000" pitchFamily="2" charset="-122"/>
            </a:rPr>
            <a:t>公司財務報表分析視覺化看板</a:t>
          </a:r>
        </a:p>
      </xdr:txBody>
    </xdr:sp>
    <xdr:clientData/>
  </xdr:twoCellAnchor>
  <xdr:twoCellAnchor>
    <xdr:from>
      <xdr:col>10</xdr:col>
      <xdr:colOff>52974</xdr:colOff>
      <xdr:row>3</xdr:row>
      <xdr:rowOff>87448</xdr:rowOff>
    </xdr:from>
    <xdr:to>
      <xdr:col>14</xdr:col>
      <xdr:colOff>425456</xdr:colOff>
      <xdr:row>11</xdr:row>
      <xdr:rowOff>130244</xdr:rowOff>
    </xdr:to>
    <xdr:sp macro="" textlink="">
      <xdr:nvSpPr>
        <xdr:cNvPr id="24" name="矩形: 圓角 23"/>
        <xdr:cNvSpPr/>
      </xdr:nvSpPr>
      <xdr:spPr>
        <a:xfrm>
          <a:off x="6910705" y="601345"/>
          <a:ext cx="3115945" cy="1414780"/>
        </a:xfrm>
        <a:prstGeom prst="roundRect">
          <a:avLst>
            <a:gd name="adj" fmla="val 8458"/>
          </a:avLst>
        </a:prstGeom>
        <a:solidFill>
          <a:schemeClr val="bg1"/>
        </a:solidFill>
        <a:ln>
          <a:noFill/>
        </a:ln>
        <a:effectLst>
          <a:glow>
            <a:schemeClr val="bg1">
              <a:lumMod val="95000"/>
            </a:schemeClr>
          </a:glow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148055</xdr:colOff>
      <xdr:row>3</xdr:row>
      <xdr:rowOff>91673</xdr:rowOff>
    </xdr:from>
    <xdr:to>
      <xdr:col>9</xdr:col>
      <xdr:colOff>520539</xdr:colOff>
      <xdr:row>11</xdr:row>
      <xdr:rowOff>134469</xdr:rowOff>
    </xdr:to>
    <xdr:sp macro="" textlink="">
      <xdr:nvSpPr>
        <xdr:cNvPr id="25" name="矩形: 圓角 24"/>
        <xdr:cNvSpPr/>
      </xdr:nvSpPr>
      <xdr:spPr>
        <a:xfrm>
          <a:off x="3576955" y="605790"/>
          <a:ext cx="3115310" cy="1414145"/>
        </a:xfrm>
        <a:prstGeom prst="roundRect">
          <a:avLst>
            <a:gd name="adj" fmla="val 8458"/>
          </a:avLst>
        </a:prstGeom>
        <a:solidFill>
          <a:schemeClr val="bg1"/>
        </a:solidFill>
        <a:ln>
          <a:noFill/>
        </a:ln>
        <a:effectLst>
          <a:glow>
            <a:schemeClr val="bg1">
              <a:lumMod val="95000"/>
            </a:schemeClr>
          </a:glow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241387</xdr:colOff>
      <xdr:row>3</xdr:row>
      <xdr:rowOff>91673</xdr:rowOff>
    </xdr:from>
    <xdr:to>
      <xdr:col>4</xdr:col>
      <xdr:colOff>612486</xdr:colOff>
      <xdr:row>11</xdr:row>
      <xdr:rowOff>134469</xdr:rowOff>
    </xdr:to>
    <xdr:sp macro="" textlink="">
      <xdr:nvSpPr>
        <xdr:cNvPr id="26" name="矩形: 圓角 25"/>
        <xdr:cNvSpPr/>
      </xdr:nvSpPr>
      <xdr:spPr>
        <a:xfrm>
          <a:off x="241300" y="605790"/>
          <a:ext cx="3114040" cy="1414145"/>
        </a:xfrm>
        <a:prstGeom prst="roundRect">
          <a:avLst>
            <a:gd name="adj" fmla="val 8458"/>
          </a:avLst>
        </a:prstGeom>
        <a:solidFill>
          <a:schemeClr val="bg1"/>
        </a:solidFill>
        <a:ln>
          <a:noFill/>
        </a:ln>
        <a:effectLst>
          <a:glow>
            <a:schemeClr val="bg1">
              <a:lumMod val="95000"/>
            </a:schemeClr>
          </a:glow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241387</xdr:colOff>
      <xdr:row>3</xdr:row>
      <xdr:rowOff>86845</xdr:rowOff>
    </xdr:from>
    <xdr:to>
      <xdr:col>14</xdr:col>
      <xdr:colOff>425456</xdr:colOff>
      <xdr:row>6</xdr:row>
      <xdr:rowOff>65555</xdr:rowOff>
    </xdr:to>
    <xdr:grpSp>
      <xdr:nvGrpSpPr>
        <xdr:cNvPr id="27" name="組合 26"/>
        <xdr:cNvGrpSpPr/>
      </xdr:nvGrpSpPr>
      <xdr:grpSpPr>
        <a:xfrm>
          <a:off x="241387" y="601195"/>
          <a:ext cx="9785269" cy="493060"/>
          <a:chOff x="1612" y="960"/>
          <a:chExt cx="14145" cy="817"/>
        </a:xfrm>
        <a:gradFill>
          <a:gsLst>
            <a:gs pos="0">
              <a:srgbClr val="6E376E"/>
            </a:gs>
            <a:gs pos="35000">
              <a:srgbClr val="CB4B7C"/>
            </a:gs>
            <a:gs pos="69000">
              <a:srgbClr val="FE7088"/>
            </a:gs>
            <a:gs pos="100000">
              <a:srgbClr val="FE9C80"/>
            </a:gs>
          </a:gsLst>
          <a:lin ang="19020000" scaled="0"/>
        </a:gradFill>
      </xdr:grpSpPr>
      <xdr:sp macro="" textlink="">
        <xdr:nvSpPr>
          <xdr:cNvPr id="28" name="任意多邊形: 形狀 27"/>
          <xdr:cNvSpPr/>
        </xdr:nvSpPr>
        <xdr:spPr>
          <a:xfrm>
            <a:off x="11253" y="960"/>
            <a:ext cx="4504" cy="811"/>
          </a:xfrm>
          <a:custGeom>
            <a:avLst/>
            <a:gdLst>
              <a:gd name="connsiteX0" fmla="*/ 127004 w 2868706"/>
              <a:gd name="connsiteY0" fmla="*/ 0 h 519951"/>
              <a:gd name="connsiteX1" fmla="*/ 2741702 w 2868706"/>
              <a:gd name="connsiteY1" fmla="*/ 0 h 519951"/>
              <a:gd name="connsiteX2" fmla="*/ 2868706 w 2868706"/>
              <a:gd name="connsiteY2" fmla="*/ 127004 h 519951"/>
              <a:gd name="connsiteX3" fmla="*/ 2868706 w 2868706"/>
              <a:gd name="connsiteY3" fmla="*/ 519951 h 519951"/>
              <a:gd name="connsiteX4" fmla="*/ 0 w 2868706"/>
              <a:gd name="connsiteY4" fmla="*/ 519951 h 519951"/>
              <a:gd name="connsiteX5" fmla="*/ 0 w 2868706"/>
              <a:gd name="connsiteY5" fmla="*/ 127004 h 519951"/>
              <a:gd name="connsiteX6" fmla="*/ 127004 w 2868706"/>
              <a:gd name="connsiteY6" fmla="*/ 0 h 5199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868706" h="519951">
                <a:moveTo>
                  <a:pt x="127004" y="0"/>
                </a:moveTo>
                <a:lnTo>
                  <a:pt x="2741702" y="0"/>
                </a:lnTo>
                <a:cubicBezTo>
                  <a:pt x="2811844" y="0"/>
                  <a:pt x="2868706" y="56862"/>
                  <a:pt x="2868706" y="127004"/>
                </a:cubicBezTo>
                <a:lnTo>
                  <a:pt x="2868706" y="519951"/>
                </a:lnTo>
                <a:lnTo>
                  <a:pt x="0" y="519951"/>
                </a:lnTo>
                <a:lnTo>
                  <a:pt x="0" y="127004"/>
                </a:lnTo>
                <a:cubicBezTo>
                  <a:pt x="0" y="56862"/>
                  <a:pt x="56862" y="0"/>
                  <a:pt x="127004" y="0"/>
                </a:cubicBezTo>
                <a:close/>
              </a:path>
            </a:pathLst>
          </a:cu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sp macro="" textlink="">
        <xdr:nvSpPr>
          <xdr:cNvPr id="29" name="任意多邊形: 形狀 28"/>
          <xdr:cNvSpPr/>
        </xdr:nvSpPr>
        <xdr:spPr>
          <a:xfrm>
            <a:off x="6433" y="967"/>
            <a:ext cx="4504" cy="811"/>
          </a:xfrm>
          <a:custGeom>
            <a:avLst/>
            <a:gdLst>
              <a:gd name="connsiteX0" fmla="*/ 127004 w 2868706"/>
              <a:gd name="connsiteY0" fmla="*/ 0 h 519951"/>
              <a:gd name="connsiteX1" fmla="*/ 2741702 w 2868706"/>
              <a:gd name="connsiteY1" fmla="*/ 0 h 519951"/>
              <a:gd name="connsiteX2" fmla="*/ 2868706 w 2868706"/>
              <a:gd name="connsiteY2" fmla="*/ 127004 h 519951"/>
              <a:gd name="connsiteX3" fmla="*/ 2868706 w 2868706"/>
              <a:gd name="connsiteY3" fmla="*/ 519951 h 519951"/>
              <a:gd name="connsiteX4" fmla="*/ 0 w 2868706"/>
              <a:gd name="connsiteY4" fmla="*/ 519951 h 519951"/>
              <a:gd name="connsiteX5" fmla="*/ 0 w 2868706"/>
              <a:gd name="connsiteY5" fmla="*/ 127004 h 519951"/>
              <a:gd name="connsiteX6" fmla="*/ 127004 w 2868706"/>
              <a:gd name="connsiteY6" fmla="*/ 0 h 5199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868706" h="519951">
                <a:moveTo>
                  <a:pt x="127004" y="0"/>
                </a:moveTo>
                <a:lnTo>
                  <a:pt x="2741702" y="0"/>
                </a:lnTo>
                <a:cubicBezTo>
                  <a:pt x="2811844" y="0"/>
                  <a:pt x="2868706" y="56862"/>
                  <a:pt x="2868706" y="127004"/>
                </a:cubicBezTo>
                <a:lnTo>
                  <a:pt x="2868706" y="519951"/>
                </a:lnTo>
                <a:lnTo>
                  <a:pt x="0" y="519951"/>
                </a:lnTo>
                <a:lnTo>
                  <a:pt x="0" y="127004"/>
                </a:lnTo>
                <a:cubicBezTo>
                  <a:pt x="0" y="56862"/>
                  <a:pt x="56862" y="0"/>
                  <a:pt x="127004" y="0"/>
                </a:cubicBezTo>
                <a:close/>
              </a:path>
            </a:pathLst>
          </a:cu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sp macro="" textlink="">
        <xdr:nvSpPr>
          <xdr:cNvPr id="30" name="任意多邊形: 形狀 29"/>
          <xdr:cNvSpPr/>
        </xdr:nvSpPr>
        <xdr:spPr>
          <a:xfrm>
            <a:off x="1612" y="967"/>
            <a:ext cx="4501" cy="811"/>
          </a:xfrm>
          <a:custGeom>
            <a:avLst/>
            <a:gdLst>
              <a:gd name="connsiteX0" fmla="*/ 127004 w 2868706"/>
              <a:gd name="connsiteY0" fmla="*/ 0 h 519951"/>
              <a:gd name="connsiteX1" fmla="*/ 2741702 w 2868706"/>
              <a:gd name="connsiteY1" fmla="*/ 0 h 519951"/>
              <a:gd name="connsiteX2" fmla="*/ 2868706 w 2868706"/>
              <a:gd name="connsiteY2" fmla="*/ 127004 h 519951"/>
              <a:gd name="connsiteX3" fmla="*/ 2868706 w 2868706"/>
              <a:gd name="connsiteY3" fmla="*/ 519951 h 519951"/>
              <a:gd name="connsiteX4" fmla="*/ 0 w 2868706"/>
              <a:gd name="connsiteY4" fmla="*/ 519951 h 519951"/>
              <a:gd name="connsiteX5" fmla="*/ 0 w 2868706"/>
              <a:gd name="connsiteY5" fmla="*/ 127004 h 519951"/>
              <a:gd name="connsiteX6" fmla="*/ 127004 w 2868706"/>
              <a:gd name="connsiteY6" fmla="*/ 0 h 5199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868706" h="519951">
                <a:moveTo>
                  <a:pt x="127004" y="0"/>
                </a:moveTo>
                <a:lnTo>
                  <a:pt x="2741702" y="0"/>
                </a:lnTo>
                <a:cubicBezTo>
                  <a:pt x="2811844" y="0"/>
                  <a:pt x="2868706" y="56862"/>
                  <a:pt x="2868706" y="127004"/>
                </a:cubicBezTo>
                <a:lnTo>
                  <a:pt x="2868706" y="519951"/>
                </a:lnTo>
                <a:lnTo>
                  <a:pt x="0" y="519951"/>
                </a:lnTo>
                <a:lnTo>
                  <a:pt x="0" y="127004"/>
                </a:lnTo>
                <a:cubicBezTo>
                  <a:pt x="0" y="56862"/>
                  <a:pt x="56862" y="0"/>
                  <a:pt x="127004" y="0"/>
                </a:cubicBezTo>
                <a:close/>
              </a:path>
            </a:pathLst>
          </a:cu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5</xdr:col>
      <xdr:colOff>137880</xdr:colOff>
      <xdr:row>12</xdr:row>
      <xdr:rowOff>134872</xdr:rowOff>
    </xdr:from>
    <xdr:to>
      <xdr:col>14</xdr:col>
      <xdr:colOff>425456</xdr:colOff>
      <xdr:row>22</xdr:row>
      <xdr:rowOff>78019</xdr:rowOff>
    </xdr:to>
    <xdr:sp macro="" textlink="">
      <xdr:nvSpPr>
        <xdr:cNvPr id="44" name="矩形: 圓角 43"/>
        <xdr:cNvSpPr/>
      </xdr:nvSpPr>
      <xdr:spPr>
        <a:xfrm>
          <a:off x="3566795" y="2192020"/>
          <a:ext cx="6459855" cy="1657350"/>
        </a:xfrm>
        <a:prstGeom prst="roundRect">
          <a:avLst>
            <a:gd name="adj" fmla="val 9204"/>
          </a:avLst>
        </a:prstGeom>
        <a:solidFill>
          <a:schemeClr val="bg1"/>
        </a:solidFill>
        <a:ln>
          <a:noFill/>
        </a:ln>
        <a:effectLst>
          <a:glow>
            <a:schemeClr val="bg1">
              <a:lumMod val="95000"/>
            </a:schemeClr>
          </a:glow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150693</xdr:colOff>
      <xdr:row>23</xdr:row>
      <xdr:rowOff>72120</xdr:rowOff>
    </xdr:from>
    <xdr:to>
      <xdr:col>14</xdr:col>
      <xdr:colOff>425457</xdr:colOff>
      <xdr:row>33</xdr:row>
      <xdr:rowOff>15686</xdr:rowOff>
    </xdr:to>
    <xdr:grpSp>
      <xdr:nvGrpSpPr>
        <xdr:cNvPr id="45" name="組合 44"/>
        <xdr:cNvGrpSpPr/>
      </xdr:nvGrpSpPr>
      <xdr:grpSpPr>
        <a:xfrm>
          <a:off x="3579693" y="4015470"/>
          <a:ext cx="6446964" cy="1658066"/>
          <a:chOff x="4111438" y="3939989"/>
          <a:chExt cx="5940238" cy="1501588"/>
        </a:xfrm>
      </xdr:grpSpPr>
      <xdr:sp macro="" textlink="">
        <xdr:nvSpPr>
          <xdr:cNvPr id="46" name="矩形: 圓角 45"/>
          <xdr:cNvSpPr/>
        </xdr:nvSpPr>
        <xdr:spPr>
          <a:xfrm>
            <a:off x="4111438" y="3939989"/>
            <a:ext cx="2868706" cy="1501588"/>
          </a:xfrm>
          <a:prstGeom prst="roundRect">
            <a:avLst>
              <a:gd name="adj" fmla="val 8458"/>
            </a:avLst>
          </a:prstGeom>
          <a:solidFill>
            <a:schemeClr val="bg1"/>
          </a:solidFill>
          <a:ln>
            <a:noFill/>
          </a:ln>
          <a:effectLst>
            <a:glow>
              <a:schemeClr val="bg1">
                <a:lumMod val="95000"/>
              </a:schemeClr>
            </a:glow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zh-CN" alt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7" name="矩形: 圓角 46"/>
          <xdr:cNvSpPr/>
        </xdr:nvSpPr>
        <xdr:spPr>
          <a:xfrm>
            <a:off x="7182970" y="3939989"/>
            <a:ext cx="2868706" cy="1501588"/>
          </a:xfrm>
          <a:prstGeom prst="roundRect">
            <a:avLst>
              <a:gd name="adj" fmla="val 8458"/>
            </a:avLst>
          </a:prstGeom>
          <a:solidFill>
            <a:schemeClr val="bg1"/>
          </a:solidFill>
          <a:ln>
            <a:noFill/>
          </a:ln>
          <a:effectLst>
            <a:glow>
              <a:schemeClr val="bg1">
                <a:lumMod val="95000"/>
              </a:schemeClr>
            </a:glow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zh-CN" alt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0</xdr:col>
      <xdr:colOff>257734</xdr:colOff>
      <xdr:row>3</xdr:row>
      <xdr:rowOff>145677</xdr:rowOff>
    </xdr:from>
    <xdr:to>
      <xdr:col>2</xdr:col>
      <xdr:colOff>582705</xdr:colOff>
      <xdr:row>6</xdr:row>
      <xdr:rowOff>24467</xdr:rowOff>
    </xdr:to>
    <xdr:sp macro="" textlink="">
      <xdr:nvSpPr>
        <xdr:cNvPr id="49" name="文本框 31"/>
        <xdr:cNvSpPr txBox="1"/>
      </xdr:nvSpPr>
      <xdr:spPr>
        <a:xfrm>
          <a:off x="257175" y="659765"/>
          <a:ext cx="1696720" cy="39306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600" b="1">
              <a:solidFill>
                <a:schemeClr val="bg1">
                  <a:lumMod val="95000"/>
                </a:schemeClr>
              </a:solidFill>
              <a:latin typeface="幼圓" panose="02010509060101010101" pitchFamily="49" charset="-122"/>
              <a:ea typeface="幼圓" panose="02010509060101010101" pitchFamily="49" charset="-122"/>
            </a:rPr>
            <a:t>資產負債率指標</a:t>
          </a:r>
        </a:p>
      </xdr:txBody>
    </xdr:sp>
    <xdr:clientData/>
  </xdr:twoCellAnchor>
  <xdr:twoCellAnchor>
    <xdr:from>
      <xdr:col>4</xdr:col>
      <xdr:colOff>221326</xdr:colOff>
      <xdr:row>4</xdr:row>
      <xdr:rowOff>12329</xdr:rowOff>
    </xdr:from>
    <xdr:to>
      <xdr:col>4</xdr:col>
      <xdr:colOff>448833</xdr:colOff>
      <xdr:row>5</xdr:row>
      <xdr:rowOff>76200</xdr:rowOff>
    </xdr:to>
    <xdr:grpSp>
      <xdr:nvGrpSpPr>
        <xdr:cNvPr id="50" name="組合 49"/>
        <xdr:cNvGrpSpPr/>
      </xdr:nvGrpSpPr>
      <xdr:grpSpPr>
        <a:xfrm>
          <a:off x="2964526" y="698129"/>
          <a:ext cx="227507" cy="235321"/>
          <a:chOff x="1631738" y="2070100"/>
          <a:chExt cx="542855" cy="552452"/>
        </a:xfrm>
        <a:solidFill>
          <a:schemeClr val="bg1"/>
        </a:solidFill>
      </xdr:grpSpPr>
      <xdr:sp macro="" textlink="">
        <xdr:nvSpPr>
          <xdr:cNvPr id="51" name="任意多邊形 40"/>
          <xdr:cNvSpPr/>
        </xdr:nvSpPr>
        <xdr:spPr>
          <a:xfrm>
            <a:off x="1631738" y="2462213"/>
            <a:ext cx="106349" cy="160338"/>
          </a:xfrm>
          <a:custGeom>
            <a:avLst/>
            <a:gdLst>
              <a:gd name="T0" fmla="*/ 36 w 37"/>
              <a:gd name="T1" fmla="*/ 0 h 56"/>
              <a:gd name="T2" fmla="*/ 1 w 37"/>
              <a:gd name="T3" fmla="*/ 0 h 56"/>
              <a:gd name="T4" fmla="*/ 0 w 37"/>
              <a:gd name="T5" fmla="*/ 1 h 56"/>
              <a:gd name="T6" fmla="*/ 0 w 37"/>
              <a:gd name="T7" fmla="*/ 55 h 56"/>
              <a:gd name="T8" fmla="*/ 1 w 37"/>
              <a:gd name="T9" fmla="*/ 56 h 56"/>
              <a:gd name="T10" fmla="*/ 36 w 37"/>
              <a:gd name="T11" fmla="*/ 56 h 56"/>
              <a:gd name="T12" fmla="*/ 37 w 37"/>
              <a:gd name="T13" fmla="*/ 55 h 56"/>
              <a:gd name="T14" fmla="*/ 37 w 37"/>
              <a:gd name="T15" fmla="*/ 1 h 56"/>
              <a:gd name="T16" fmla="*/ 36 w 37"/>
              <a:gd name="T17" fmla="*/ 0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37" h="56">
                <a:moveTo>
                  <a:pt x="36" y="0"/>
                </a:moveTo>
                <a:cubicBezTo>
                  <a:pt x="1" y="0"/>
                  <a:pt x="1" y="0"/>
                  <a:pt x="1" y="0"/>
                </a:cubicBezTo>
                <a:cubicBezTo>
                  <a:pt x="0" y="0"/>
                  <a:pt x="0" y="1"/>
                  <a:pt x="0" y="1"/>
                </a:cubicBezTo>
                <a:cubicBezTo>
                  <a:pt x="0" y="55"/>
                  <a:pt x="0" y="55"/>
                  <a:pt x="0" y="55"/>
                </a:cubicBezTo>
                <a:cubicBezTo>
                  <a:pt x="0" y="55"/>
                  <a:pt x="0" y="56"/>
                  <a:pt x="1" y="56"/>
                </a:cubicBezTo>
                <a:cubicBezTo>
                  <a:pt x="36" y="56"/>
                  <a:pt x="36" y="56"/>
                  <a:pt x="36" y="56"/>
                </a:cubicBezTo>
                <a:cubicBezTo>
                  <a:pt x="37" y="56"/>
                  <a:pt x="37" y="55"/>
                  <a:pt x="37" y="55"/>
                </a:cubicBezTo>
                <a:cubicBezTo>
                  <a:pt x="37" y="1"/>
                  <a:pt x="37" y="1"/>
                  <a:pt x="37" y="1"/>
                </a:cubicBezTo>
                <a:cubicBezTo>
                  <a:pt x="37" y="1"/>
                  <a:pt x="37" y="0"/>
                  <a:pt x="36" y="0"/>
                </a:cubicBezTo>
                <a:close/>
              </a:path>
            </a:pathLst>
          </a:custGeom>
          <a:grpFill/>
          <a:ln>
            <a:noFill/>
          </a:ln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>
              <a:solidFill>
                <a:schemeClr val="bg1"/>
              </a:solidFill>
            </a:endParaRPr>
          </a:p>
        </xdr:txBody>
      </xdr:sp>
      <xdr:sp macro="" textlink="">
        <xdr:nvSpPr>
          <xdr:cNvPr id="52" name="任意多邊形41"/>
          <xdr:cNvSpPr/>
        </xdr:nvSpPr>
        <xdr:spPr>
          <a:xfrm>
            <a:off x="1777769" y="2282826"/>
            <a:ext cx="106349" cy="339725"/>
          </a:xfrm>
          <a:custGeom>
            <a:avLst/>
            <a:gdLst>
              <a:gd name="T0" fmla="*/ 36 w 37"/>
              <a:gd name="T1" fmla="*/ 0 h 118"/>
              <a:gd name="T2" fmla="*/ 1 w 37"/>
              <a:gd name="T3" fmla="*/ 0 h 118"/>
              <a:gd name="T4" fmla="*/ 0 w 37"/>
              <a:gd name="T5" fmla="*/ 1 h 118"/>
              <a:gd name="T6" fmla="*/ 0 w 37"/>
              <a:gd name="T7" fmla="*/ 117 h 118"/>
              <a:gd name="T8" fmla="*/ 1 w 37"/>
              <a:gd name="T9" fmla="*/ 118 h 118"/>
              <a:gd name="T10" fmla="*/ 36 w 37"/>
              <a:gd name="T11" fmla="*/ 118 h 118"/>
              <a:gd name="T12" fmla="*/ 37 w 37"/>
              <a:gd name="T13" fmla="*/ 117 h 118"/>
              <a:gd name="T14" fmla="*/ 37 w 37"/>
              <a:gd name="T15" fmla="*/ 1 h 118"/>
              <a:gd name="T16" fmla="*/ 36 w 37"/>
              <a:gd name="T17" fmla="*/ 0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37" h="118">
                <a:moveTo>
                  <a:pt x="36" y="0"/>
                </a:moveTo>
                <a:cubicBezTo>
                  <a:pt x="1" y="0"/>
                  <a:pt x="1" y="0"/>
                  <a:pt x="1" y="0"/>
                </a:cubicBezTo>
                <a:cubicBezTo>
                  <a:pt x="0" y="0"/>
                  <a:pt x="0" y="0"/>
                  <a:pt x="0" y="1"/>
                </a:cubicBezTo>
                <a:cubicBezTo>
                  <a:pt x="0" y="117"/>
                  <a:pt x="0" y="117"/>
                  <a:pt x="0" y="117"/>
                </a:cubicBezTo>
                <a:cubicBezTo>
                  <a:pt x="0" y="117"/>
                  <a:pt x="0" y="118"/>
                  <a:pt x="1" y="118"/>
                </a:cubicBezTo>
                <a:cubicBezTo>
                  <a:pt x="36" y="118"/>
                  <a:pt x="36" y="118"/>
                  <a:pt x="36" y="118"/>
                </a:cubicBezTo>
                <a:cubicBezTo>
                  <a:pt x="36" y="118"/>
                  <a:pt x="37" y="117"/>
                  <a:pt x="37" y="117"/>
                </a:cubicBezTo>
                <a:cubicBezTo>
                  <a:pt x="37" y="1"/>
                  <a:pt x="37" y="1"/>
                  <a:pt x="37" y="1"/>
                </a:cubicBezTo>
                <a:cubicBezTo>
                  <a:pt x="37" y="0"/>
                  <a:pt x="36" y="0"/>
                  <a:pt x="36" y="0"/>
                </a:cubicBezTo>
                <a:close/>
              </a:path>
            </a:pathLst>
          </a:custGeom>
          <a:grpFill/>
          <a:ln>
            <a:noFill/>
          </a:ln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>
              <a:solidFill>
                <a:schemeClr val="bg1"/>
              </a:solidFill>
            </a:endParaRPr>
          </a:p>
        </xdr:txBody>
      </xdr:sp>
      <xdr:sp macro="" textlink="">
        <xdr:nvSpPr>
          <xdr:cNvPr id="53" name="任意多邊形 42"/>
          <xdr:cNvSpPr/>
        </xdr:nvSpPr>
        <xdr:spPr>
          <a:xfrm>
            <a:off x="1922213" y="2389189"/>
            <a:ext cx="109524" cy="233363"/>
          </a:xfrm>
          <a:custGeom>
            <a:avLst/>
            <a:gdLst>
              <a:gd name="T0" fmla="*/ 37 w 38"/>
              <a:gd name="T1" fmla="*/ 0 h 81"/>
              <a:gd name="T2" fmla="*/ 1 w 38"/>
              <a:gd name="T3" fmla="*/ 0 h 81"/>
              <a:gd name="T4" fmla="*/ 0 w 38"/>
              <a:gd name="T5" fmla="*/ 1 h 81"/>
              <a:gd name="T6" fmla="*/ 0 w 38"/>
              <a:gd name="T7" fmla="*/ 80 h 81"/>
              <a:gd name="T8" fmla="*/ 1 w 38"/>
              <a:gd name="T9" fmla="*/ 81 h 81"/>
              <a:gd name="T10" fmla="*/ 37 w 38"/>
              <a:gd name="T11" fmla="*/ 81 h 81"/>
              <a:gd name="T12" fmla="*/ 38 w 38"/>
              <a:gd name="T13" fmla="*/ 80 h 81"/>
              <a:gd name="T14" fmla="*/ 38 w 38"/>
              <a:gd name="T15" fmla="*/ 1 h 81"/>
              <a:gd name="T16" fmla="*/ 37 w 38"/>
              <a:gd name="T17" fmla="*/ 0 h 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38" h="81">
                <a:moveTo>
                  <a:pt x="37" y="0"/>
                </a:moveTo>
                <a:cubicBezTo>
                  <a:pt x="1" y="0"/>
                  <a:pt x="1" y="0"/>
                  <a:pt x="1" y="0"/>
                </a:cubicBezTo>
                <a:cubicBezTo>
                  <a:pt x="1" y="0"/>
                  <a:pt x="0" y="1"/>
                  <a:pt x="0" y="1"/>
                </a:cubicBezTo>
                <a:cubicBezTo>
                  <a:pt x="0" y="80"/>
                  <a:pt x="0" y="80"/>
                  <a:pt x="0" y="80"/>
                </a:cubicBezTo>
                <a:cubicBezTo>
                  <a:pt x="0" y="80"/>
                  <a:pt x="1" y="81"/>
                  <a:pt x="1" y="81"/>
                </a:cubicBezTo>
                <a:cubicBezTo>
                  <a:pt x="37" y="81"/>
                  <a:pt x="37" y="81"/>
                  <a:pt x="37" y="81"/>
                </a:cubicBezTo>
                <a:cubicBezTo>
                  <a:pt x="37" y="81"/>
                  <a:pt x="38" y="80"/>
                  <a:pt x="38" y="80"/>
                </a:cubicBezTo>
                <a:cubicBezTo>
                  <a:pt x="38" y="1"/>
                  <a:pt x="38" y="1"/>
                  <a:pt x="38" y="1"/>
                </a:cubicBezTo>
                <a:cubicBezTo>
                  <a:pt x="38" y="1"/>
                  <a:pt x="37" y="0"/>
                  <a:pt x="37" y="0"/>
                </a:cubicBezTo>
                <a:close/>
              </a:path>
            </a:pathLst>
          </a:custGeom>
          <a:grpFill/>
          <a:ln>
            <a:noFill/>
          </a:ln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>
              <a:solidFill>
                <a:schemeClr val="bg1"/>
              </a:solidFill>
            </a:endParaRPr>
          </a:p>
        </xdr:txBody>
      </xdr:sp>
      <xdr:sp macro="" textlink="">
        <xdr:nvSpPr>
          <xdr:cNvPr id="54" name="任意多邊形 43"/>
          <xdr:cNvSpPr/>
        </xdr:nvSpPr>
        <xdr:spPr>
          <a:xfrm>
            <a:off x="2068244" y="2182813"/>
            <a:ext cx="106349" cy="439738"/>
          </a:xfrm>
          <a:custGeom>
            <a:avLst/>
            <a:gdLst>
              <a:gd name="T0" fmla="*/ 36 w 37"/>
              <a:gd name="T1" fmla="*/ 0 h 153"/>
              <a:gd name="T2" fmla="*/ 1 w 37"/>
              <a:gd name="T3" fmla="*/ 0 h 153"/>
              <a:gd name="T4" fmla="*/ 0 w 37"/>
              <a:gd name="T5" fmla="*/ 1 h 153"/>
              <a:gd name="T6" fmla="*/ 0 w 37"/>
              <a:gd name="T7" fmla="*/ 152 h 153"/>
              <a:gd name="T8" fmla="*/ 1 w 37"/>
              <a:gd name="T9" fmla="*/ 153 h 153"/>
              <a:gd name="T10" fmla="*/ 36 w 37"/>
              <a:gd name="T11" fmla="*/ 153 h 153"/>
              <a:gd name="T12" fmla="*/ 37 w 37"/>
              <a:gd name="T13" fmla="*/ 152 h 153"/>
              <a:gd name="T14" fmla="*/ 37 w 37"/>
              <a:gd name="T15" fmla="*/ 1 h 153"/>
              <a:gd name="T16" fmla="*/ 36 w 37"/>
              <a:gd name="T17" fmla="*/ 0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37" h="153">
                <a:moveTo>
                  <a:pt x="36" y="0"/>
                </a:moveTo>
                <a:cubicBezTo>
                  <a:pt x="1" y="0"/>
                  <a:pt x="1" y="0"/>
                  <a:pt x="1" y="0"/>
                </a:cubicBezTo>
                <a:cubicBezTo>
                  <a:pt x="1" y="0"/>
                  <a:pt x="0" y="0"/>
                  <a:pt x="0" y="1"/>
                </a:cubicBezTo>
                <a:cubicBezTo>
                  <a:pt x="0" y="152"/>
                  <a:pt x="0" y="152"/>
                  <a:pt x="0" y="152"/>
                </a:cubicBezTo>
                <a:cubicBezTo>
                  <a:pt x="0" y="152"/>
                  <a:pt x="1" y="153"/>
                  <a:pt x="1" y="153"/>
                </a:cubicBezTo>
                <a:cubicBezTo>
                  <a:pt x="36" y="153"/>
                  <a:pt x="36" y="153"/>
                  <a:pt x="36" y="153"/>
                </a:cubicBezTo>
                <a:cubicBezTo>
                  <a:pt x="37" y="153"/>
                  <a:pt x="37" y="152"/>
                  <a:pt x="37" y="152"/>
                </a:cubicBezTo>
                <a:cubicBezTo>
                  <a:pt x="37" y="1"/>
                  <a:pt x="37" y="1"/>
                  <a:pt x="37" y="1"/>
                </a:cubicBezTo>
                <a:cubicBezTo>
                  <a:pt x="37" y="0"/>
                  <a:pt x="37" y="0"/>
                  <a:pt x="36" y="0"/>
                </a:cubicBezTo>
                <a:close/>
              </a:path>
            </a:pathLst>
          </a:custGeom>
          <a:grpFill/>
          <a:ln>
            <a:noFill/>
          </a:ln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>
              <a:solidFill>
                <a:schemeClr val="bg1"/>
              </a:solidFill>
            </a:endParaRPr>
          </a:p>
        </xdr:txBody>
      </xdr:sp>
      <xdr:sp macro="" textlink="">
        <xdr:nvSpPr>
          <xdr:cNvPr id="55" name="任意多邊形 44"/>
          <xdr:cNvSpPr/>
        </xdr:nvSpPr>
        <xdr:spPr>
          <a:xfrm>
            <a:off x="1639675" y="2070100"/>
            <a:ext cx="428569" cy="198438"/>
          </a:xfrm>
          <a:custGeom>
            <a:avLst/>
            <a:gdLst>
              <a:gd name="T0" fmla="*/ 146 w 149"/>
              <a:gd name="T1" fmla="*/ 3 h 69"/>
              <a:gd name="T2" fmla="*/ 144 w 149"/>
              <a:gd name="T3" fmla="*/ 1 h 69"/>
              <a:gd name="T4" fmla="*/ 141 w 149"/>
              <a:gd name="T5" fmla="*/ 0 h 69"/>
              <a:gd name="T6" fmla="*/ 116 w 149"/>
              <a:gd name="T7" fmla="*/ 4 h 69"/>
              <a:gd name="T8" fmla="*/ 112 w 149"/>
              <a:gd name="T9" fmla="*/ 8 h 69"/>
              <a:gd name="T10" fmla="*/ 117 w 149"/>
              <a:gd name="T11" fmla="*/ 12 h 69"/>
              <a:gd name="T12" fmla="*/ 133 w 149"/>
              <a:gd name="T13" fmla="*/ 9 h 69"/>
              <a:gd name="T14" fmla="*/ 99 w 149"/>
              <a:gd name="T15" fmla="*/ 45 h 69"/>
              <a:gd name="T16" fmla="*/ 51 w 149"/>
              <a:gd name="T17" fmla="*/ 21 h 69"/>
              <a:gd name="T18" fmla="*/ 46 w 149"/>
              <a:gd name="T19" fmla="*/ 21 h 69"/>
              <a:gd name="T20" fmla="*/ 2 w 149"/>
              <a:gd name="T21" fmla="*/ 62 h 69"/>
              <a:gd name="T22" fmla="*/ 2 w 149"/>
              <a:gd name="T23" fmla="*/ 67 h 69"/>
              <a:gd name="T24" fmla="*/ 5 w 149"/>
              <a:gd name="T25" fmla="*/ 69 h 69"/>
              <a:gd name="T26" fmla="*/ 7 w 149"/>
              <a:gd name="T27" fmla="*/ 68 h 69"/>
              <a:gd name="T28" fmla="*/ 50 w 149"/>
              <a:gd name="T29" fmla="*/ 29 h 69"/>
              <a:gd name="T30" fmla="*/ 98 w 149"/>
              <a:gd name="T31" fmla="*/ 53 h 69"/>
              <a:gd name="T32" fmla="*/ 103 w 149"/>
              <a:gd name="T33" fmla="*/ 52 h 69"/>
              <a:gd name="T34" fmla="*/ 139 w 149"/>
              <a:gd name="T35" fmla="*/ 14 h 69"/>
              <a:gd name="T36" fmla="*/ 141 w 149"/>
              <a:gd name="T37" fmla="*/ 28 h 69"/>
              <a:gd name="T38" fmla="*/ 145 w 149"/>
              <a:gd name="T39" fmla="*/ 31 h 69"/>
              <a:gd name="T40" fmla="*/ 145 w 149"/>
              <a:gd name="T41" fmla="*/ 31 h 69"/>
              <a:gd name="T42" fmla="*/ 149 w 149"/>
              <a:gd name="T43" fmla="*/ 27 h 69"/>
              <a:gd name="T44" fmla="*/ 146 w 149"/>
              <a:gd name="T45" fmla="*/ 3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49" h="69">
                <a:moveTo>
                  <a:pt x="146" y="3"/>
                </a:moveTo>
                <a:cubicBezTo>
                  <a:pt x="146" y="2"/>
                  <a:pt x="145" y="1"/>
                  <a:pt x="144" y="1"/>
                </a:cubicBezTo>
                <a:cubicBezTo>
                  <a:pt x="144" y="0"/>
                  <a:pt x="143" y="0"/>
                  <a:pt x="141" y="0"/>
                </a:cubicBezTo>
                <a:cubicBezTo>
                  <a:pt x="116" y="4"/>
                  <a:pt x="116" y="4"/>
                  <a:pt x="116" y="4"/>
                </a:cubicBezTo>
                <a:cubicBezTo>
                  <a:pt x="113" y="4"/>
                  <a:pt x="112" y="6"/>
                  <a:pt x="112" y="8"/>
                </a:cubicBezTo>
                <a:cubicBezTo>
                  <a:pt x="112" y="10"/>
                  <a:pt x="114" y="12"/>
                  <a:pt x="117" y="12"/>
                </a:cubicBezTo>
                <a:cubicBezTo>
                  <a:pt x="133" y="9"/>
                  <a:pt x="133" y="9"/>
                  <a:pt x="133" y="9"/>
                </a:cubicBezTo>
                <a:cubicBezTo>
                  <a:pt x="99" y="45"/>
                  <a:pt x="99" y="45"/>
                  <a:pt x="99" y="45"/>
                </a:cubicBezTo>
                <a:cubicBezTo>
                  <a:pt x="51" y="21"/>
                  <a:pt x="51" y="21"/>
                  <a:pt x="51" y="21"/>
                </a:cubicBezTo>
                <a:cubicBezTo>
                  <a:pt x="49" y="20"/>
                  <a:pt x="48" y="20"/>
                  <a:pt x="46" y="21"/>
                </a:cubicBezTo>
                <a:cubicBezTo>
                  <a:pt x="2" y="62"/>
                  <a:pt x="2" y="62"/>
                  <a:pt x="2" y="62"/>
                </a:cubicBezTo>
                <a:cubicBezTo>
                  <a:pt x="0" y="63"/>
                  <a:pt x="0" y="66"/>
                  <a:pt x="2" y="67"/>
                </a:cubicBezTo>
                <a:cubicBezTo>
                  <a:pt x="2" y="68"/>
                  <a:pt x="3" y="69"/>
                  <a:pt x="5" y="69"/>
                </a:cubicBezTo>
                <a:cubicBezTo>
                  <a:pt x="5" y="69"/>
                  <a:pt x="6" y="68"/>
                  <a:pt x="7" y="68"/>
                </a:cubicBezTo>
                <a:cubicBezTo>
                  <a:pt x="50" y="29"/>
                  <a:pt x="50" y="29"/>
                  <a:pt x="50" y="29"/>
                </a:cubicBezTo>
                <a:cubicBezTo>
                  <a:pt x="98" y="53"/>
                  <a:pt x="98" y="53"/>
                  <a:pt x="98" y="53"/>
                </a:cubicBezTo>
                <a:cubicBezTo>
                  <a:pt x="100" y="54"/>
                  <a:pt x="102" y="54"/>
                  <a:pt x="103" y="52"/>
                </a:cubicBezTo>
                <a:cubicBezTo>
                  <a:pt x="139" y="14"/>
                  <a:pt x="139" y="14"/>
                  <a:pt x="139" y="14"/>
                </a:cubicBezTo>
                <a:cubicBezTo>
                  <a:pt x="141" y="28"/>
                  <a:pt x="141" y="28"/>
                  <a:pt x="141" y="28"/>
                </a:cubicBezTo>
                <a:cubicBezTo>
                  <a:pt x="141" y="30"/>
                  <a:pt x="143" y="31"/>
                  <a:pt x="145" y="31"/>
                </a:cubicBezTo>
                <a:cubicBezTo>
                  <a:pt x="145" y="31"/>
                  <a:pt x="145" y="31"/>
                  <a:pt x="145" y="31"/>
                </a:cubicBezTo>
                <a:cubicBezTo>
                  <a:pt x="147" y="31"/>
                  <a:pt x="149" y="29"/>
                  <a:pt x="149" y="27"/>
                </a:cubicBezTo>
                <a:lnTo>
                  <a:pt x="146" y="3"/>
                </a:lnTo>
                <a:close/>
              </a:path>
            </a:pathLst>
          </a:custGeom>
          <a:grpFill/>
          <a:ln>
            <a:noFill/>
          </a:ln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5</xdr:col>
      <xdr:colOff>143434</xdr:colOff>
      <xdr:row>3</xdr:row>
      <xdr:rowOff>145677</xdr:rowOff>
    </xdr:from>
    <xdr:to>
      <xdr:col>7</xdr:col>
      <xdr:colOff>468405</xdr:colOff>
      <xdr:row>6</xdr:row>
      <xdr:rowOff>24467</xdr:rowOff>
    </xdr:to>
    <xdr:sp macro="" textlink="">
      <xdr:nvSpPr>
        <xdr:cNvPr id="56" name="文本框 31"/>
        <xdr:cNvSpPr txBox="1"/>
      </xdr:nvSpPr>
      <xdr:spPr>
        <a:xfrm>
          <a:off x="3571875" y="659765"/>
          <a:ext cx="1696720" cy="39306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600" b="1">
              <a:solidFill>
                <a:schemeClr val="bg1">
                  <a:lumMod val="95000"/>
                </a:schemeClr>
              </a:solidFill>
              <a:latin typeface="幼圓" panose="02010509060101010101" pitchFamily="49" charset="-122"/>
              <a:ea typeface="幼圓" panose="02010509060101010101" pitchFamily="49" charset="-122"/>
            </a:rPr>
            <a:t>年度淨利潤</a:t>
          </a:r>
        </a:p>
      </xdr:txBody>
    </xdr:sp>
    <xdr:clientData/>
  </xdr:twoCellAnchor>
  <xdr:twoCellAnchor>
    <xdr:from>
      <xdr:col>10</xdr:col>
      <xdr:colOff>66675</xdr:colOff>
      <xdr:row>3</xdr:row>
      <xdr:rowOff>144780</xdr:rowOff>
    </xdr:from>
    <xdr:to>
      <xdr:col>12</xdr:col>
      <xdr:colOff>671195</xdr:colOff>
      <xdr:row>6</xdr:row>
      <xdr:rowOff>23495</xdr:rowOff>
    </xdr:to>
    <xdr:sp macro="" textlink="">
      <xdr:nvSpPr>
        <xdr:cNvPr id="63" name="文本框 31"/>
        <xdr:cNvSpPr txBox="1"/>
      </xdr:nvSpPr>
      <xdr:spPr>
        <a:xfrm>
          <a:off x="6924675" y="659130"/>
          <a:ext cx="1976120" cy="39306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600" b="1">
              <a:solidFill>
                <a:schemeClr val="bg1">
                  <a:lumMod val="95000"/>
                </a:schemeClr>
              </a:solidFill>
              <a:latin typeface="幼圓" panose="02010509060101010101" pitchFamily="49" charset="-122"/>
              <a:ea typeface="幼圓" panose="02010509060101010101" pitchFamily="49" charset="-122"/>
            </a:rPr>
            <a:t>銷售淨利率指標</a:t>
          </a:r>
        </a:p>
      </xdr:txBody>
    </xdr:sp>
    <xdr:clientData/>
  </xdr:twoCellAnchor>
  <xdr:twoCellAnchor>
    <xdr:from>
      <xdr:col>9</xdr:col>
      <xdr:colOff>85726</xdr:colOff>
      <xdr:row>4</xdr:row>
      <xdr:rowOff>9525</xdr:rowOff>
    </xdr:from>
    <xdr:to>
      <xdr:col>9</xdr:col>
      <xdr:colOff>396104</xdr:colOff>
      <xdr:row>5</xdr:row>
      <xdr:rowOff>95250</xdr:rowOff>
    </xdr:to>
    <xdr:sp macro="" textlink="">
      <xdr:nvSpPr>
        <xdr:cNvPr id="70" name="任意多邊形 100"/>
        <xdr:cNvSpPr>
          <a:spLocks noEditPoints="1"/>
        </xdr:cNvSpPr>
      </xdr:nvSpPr>
      <xdr:spPr>
        <a:xfrm>
          <a:off x="6257925" y="695325"/>
          <a:ext cx="309880" cy="257175"/>
        </a:xfrm>
        <a:custGeom>
          <a:avLst/>
          <a:gdLst>
            <a:gd name="T0" fmla="*/ 190 w 193"/>
            <a:gd name="T1" fmla="*/ 49 h 160"/>
            <a:gd name="T2" fmla="*/ 184 w 193"/>
            <a:gd name="T3" fmla="*/ 50 h 160"/>
            <a:gd name="T4" fmla="*/ 166 w 193"/>
            <a:gd name="T5" fmla="*/ 65 h 160"/>
            <a:gd name="T6" fmla="*/ 165 w 193"/>
            <a:gd name="T7" fmla="*/ 65 h 160"/>
            <a:gd name="T8" fmla="*/ 84 w 193"/>
            <a:gd name="T9" fmla="*/ 15 h 160"/>
            <a:gd name="T10" fmla="*/ 74 w 193"/>
            <a:gd name="T11" fmla="*/ 16 h 160"/>
            <a:gd name="T12" fmla="*/ 37 w 193"/>
            <a:gd name="T13" fmla="*/ 0 h 160"/>
            <a:gd name="T14" fmla="*/ 29 w 193"/>
            <a:gd name="T15" fmla="*/ 1 h 160"/>
            <a:gd name="T16" fmla="*/ 28 w 193"/>
            <a:gd name="T17" fmla="*/ 2 h 160"/>
            <a:gd name="T18" fmla="*/ 28 w 193"/>
            <a:gd name="T19" fmla="*/ 3 h 160"/>
            <a:gd name="T20" fmla="*/ 41 w 193"/>
            <a:gd name="T21" fmla="*/ 35 h 160"/>
            <a:gd name="T22" fmla="*/ 15 w 193"/>
            <a:gd name="T23" fmla="*/ 61 h 160"/>
            <a:gd name="T24" fmla="*/ 6 w 193"/>
            <a:gd name="T25" fmla="*/ 59 h 160"/>
            <a:gd name="T26" fmla="*/ 4 w 193"/>
            <a:gd name="T27" fmla="*/ 59 h 160"/>
            <a:gd name="T28" fmla="*/ 0 w 193"/>
            <a:gd name="T29" fmla="*/ 80 h 160"/>
            <a:gd name="T30" fmla="*/ 2 w 193"/>
            <a:gd name="T31" fmla="*/ 93 h 160"/>
            <a:gd name="T32" fmla="*/ 3 w 193"/>
            <a:gd name="T33" fmla="*/ 94 h 160"/>
            <a:gd name="T34" fmla="*/ 34 w 193"/>
            <a:gd name="T35" fmla="*/ 130 h 160"/>
            <a:gd name="T36" fmla="*/ 34 w 193"/>
            <a:gd name="T37" fmla="*/ 131 h 160"/>
            <a:gd name="T38" fmla="*/ 34 w 193"/>
            <a:gd name="T39" fmla="*/ 131 h 160"/>
            <a:gd name="T40" fmla="*/ 34 w 193"/>
            <a:gd name="T41" fmla="*/ 159 h 160"/>
            <a:gd name="T42" fmla="*/ 35 w 193"/>
            <a:gd name="T43" fmla="*/ 160 h 160"/>
            <a:gd name="T44" fmla="*/ 55 w 193"/>
            <a:gd name="T45" fmla="*/ 160 h 160"/>
            <a:gd name="T46" fmla="*/ 56 w 193"/>
            <a:gd name="T47" fmla="*/ 159 h 160"/>
            <a:gd name="T48" fmla="*/ 56 w 193"/>
            <a:gd name="T49" fmla="*/ 140 h 160"/>
            <a:gd name="T50" fmla="*/ 114 w 193"/>
            <a:gd name="T51" fmla="*/ 140 h 160"/>
            <a:gd name="T52" fmla="*/ 114 w 193"/>
            <a:gd name="T53" fmla="*/ 159 h 160"/>
            <a:gd name="T54" fmla="*/ 115 w 193"/>
            <a:gd name="T55" fmla="*/ 160 h 160"/>
            <a:gd name="T56" fmla="*/ 134 w 193"/>
            <a:gd name="T57" fmla="*/ 160 h 160"/>
            <a:gd name="T58" fmla="*/ 135 w 193"/>
            <a:gd name="T59" fmla="*/ 159 h 160"/>
            <a:gd name="T60" fmla="*/ 135 w 193"/>
            <a:gd name="T61" fmla="*/ 130 h 160"/>
            <a:gd name="T62" fmla="*/ 167 w 193"/>
            <a:gd name="T63" fmla="*/ 80 h 160"/>
            <a:gd name="T64" fmla="*/ 167 w 193"/>
            <a:gd name="T65" fmla="*/ 73 h 160"/>
            <a:gd name="T66" fmla="*/ 167 w 193"/>
            <a:gd name="T67" fmla="*/ 73 h 160"/>
            <a:gd name="T68" fmla="*/ 192 w 193"/>
            <a:gd name="T69" fmla="*/ 54 h 160"/>
            <a:gd name="T70" fmla="*/ 190 w 193"/>
            <a:gd name="T71" fmla="*/ 49 h 160"/>
            <a:gd name="T72" fmla="*/ 62 w 193"/>
            <a:gd name="T73" fmla="*/ 65 h 160"/>
            <a:gd name="T74" fmla="*/ 54 w 193"/>
            <a:gd name="T75" fmla="*/ 57 h 160"/>
            <a:gd name="T76" fmla="*/ 62 w 193"/>
            <a:gd name="T77" fmla="*/ 48 h 160"/>
            <a:gd name="T78" fmla="*/ 69 w 193"/>
            <a:gd name="T79" fmla="*/ 57 h 160"/>
            <a:gd name="T80" fmla="*/ 62 w 193"/>
            <a:gd name="T81" fmla="*/ 65 h 160"/>
            <a:gd name="T82" fmla="*/ 114 w 193"/>
            <a:gd name="T83" fmla="*/ 73 h 160"/>
            <a:gd name="T84" fmla="*/ 105 w 193"/>
            <a:gd name="T85" fmla="*/ 73 h 160"/>
            <a:gd name="T86" fmla="*/ 100 w 193"/>
            <a:gd name="T87" fmla="*/ 69 h 160"/>
            <a:gd name="T88" fmla="*/ 100 w 193"/>
            <a:gd name="T89" fmla="*/ 96 h 160"/>
            <a:gd name="T90" fmla="*/ 94 w 193"/>
            <a:gd name="T91" fmla="*/ 102 h 160"/>
            <a:gd name="T92" fmla="*/ 88 w 193"/>
            <a:gd name="T93" fmla="*/ 96 h 160"/>
            <a:gd name="T94" fmla="*/ 88 w 193"/>
            <a:gd name="T95" fmla="*/ 68 h 160"/>
            <a:gd name="T96" fmla="*/ 82 w 193"/>
            <a:gd name="T97" fmla="*/ 73 h 160"/>
            <a:gd name="T98" fmla="*/ 78 w 193"/>
            <a:gd name="T99" fmla="*/ 75 h 160"/>
            <a:gd name="T100" fmla="*/ 73 w 193"/>
            <a:gd name="T101" fmla="*/ 73 h 160"/>
            <a:gd name="T102" fmla="*/ 74 w 193"/>
            <a:gd name="T103" fmla="*/ 64 h 160"/>
            <a:gd name="T104" fmla="*/ 90 w 193"/>
            <a:gd name="T105" fmla="*/ 50 h 160"/>
            <a:gd name="T106" fmla="*/ 99 w 193"/>
            <a:gd name="T107" fmla="*/ 50 h 160"/>
            <a:gd name="T108" fmla="*/ 114 w 193"/>
            <a:gd name="T109" fmla="*/ 64 h 160"/>
            <a:gd name="T110" fmla="*/ 114 w 193"/>
            <a:gd name="T111" fmla="*/ 73 h 16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  <a:cxn ang="0">
              <a:pos x="T104" y="T105"/>
            </a:cxn>
            <a:cxn ang="0">
              <a:pos x="T106" y="T107"/>
            </a:cxn>
            <a:cxn ang="0">
              <a:pos x="T108" y="T109"/>
            </a:cxn>
            <a:cxn ang="0">
              <a:pos x="T110" y="T111"/>
            </a:cxn>
          </a:cxnLst>
          <a:rect l="0" t="0" r="r" b="b"/>
          <a:pathLst>
            <a:path w="193" h="160">
              <a:moveTo>
                <a:pt x="190" y="49"/>
              </a:moveTo>
              <a:cubicBezTo>
                <a:pt x="188" y="48"/>
                <a:pt x="185" y="48"/>
                <a:pt x="184" y="50"/>
              </a:cubicBezTo>
              <a:cubicBezTo>
                <a:pt x="184" y="51"/>
                <a:pt x="179" y="63"/>
                <a:pt x="166" y="65"/>
              </a:cubicBezTo>
              <a:cubicBezTo>
                <a:pt x="165" y="65"/>
                <a:pt x="165" y="65"/>
                <a:pt x="165" y="65"/>
              </a:cubicBezTo>
              <a:cubicBezTo>
                <a:pt x="156" y="37"/>
                <a:pt x="123" y="15"/>
                <a:pt x="84" y="15"/>
              </a:cubicBezTo>
              <a:cubicBezTo>
                <a:pt x="80" y="15"/>
                <a:pt x="77" y="15"/>
                <a:pt x="74" y="16"/>
              </a:cubicBezTo>
              <a:cubicBezTo>
                <a:pt x="63" y="2"/>
                <a:pt x="46" y="0"/>
                <a:pt x="37" y="0"/>
              </a:cubicBezTo>
              <a:cubicBezTo>
                <a:pt x="32" y="0"/>
                <a:pt x="29" y="1"/>
                <a:pt x="29" y="1"/>
              </a:cubicBezTo>
              <a:cubicBezTo>
                <a:pt x="28" y="1"/>
                <a:pt x="28" y="1"/>
                <a:pt x="28" y="2"/>
              </a:cubicBezTo>
              <a:cubicBezTo>
                <a:pt x="28" y="2"/>
                <a:pt x="28" y="2"/>
                <a:pt x="28" y="3"/>
              </a:cubicBezTo>
              <a:cubicBezTo>
                <a:pt x="34" y="9"/>
                <a:pt x="41" y="22"/>
                <a:pt x="41" y="35"/>
              </a:cubicBezTo>
              <a:cubicBezTo>
                <a:pt x="40" y="50"/>
                <a:pt x="29" y="61"/>
                <a:pt x="15" y="61"/>
              </a:cubicBezTo>
              <a:cubicBezTo>
                <a:pt x="12" y="61"/>
                <a:pt x="9" y="60"/>
                <a:pt x="6" y="59"/>
              </a:cubicBezTo>
              <a:cubicBezTo>
                <a:pt x="5" y="59"/>
                <a:pt x="5" y="59"/>
                <a:pt x="4" y="59"/>
              </a:cubicBezTo>
              <a:cubicBezTo>
                <a:pt x="1" y="66"/>
                <a:pt x="0" y="73"/>
                <a:pt x="0" y="80"/>
              </a:cubicBezTo>
              <a:cubicBezTo>
                <a:pt x="0" y="84"/>
                <a:pt x="1" y="89"/>
                <a:pt x="2" y="93"/>
              </a:cubicBezTo>
              <a:cubicBezTo>
                <a:pt x="2" y="94"/>
                <a:pt x="2" y="94"/>
                <a:pt x="3" y="94"/>
              </a:cubicBezTo>
              <a:cubicBezTo>
                <a:pt x="21" y="97"/>
                <a:pt x="34" y="112"/>
                <a:pt x="34" y="130"/>
              </a:cubicBezTo>
              <a:cubicBezTo>
                <a:pt x="34" y="130"/>
                <a:pt x="34" y="130"/>
                <a:pt x="34" y="131"/>
              </a:cubicBezTo>
              <a:cubicBezTo>
                <a:pt x="34" y="131"/>
                <a:pt x="34" y="131"/>
                <a:pt x="34" y="131"/>
              </a:cubicBezTo>
              <a:cubicBezTo>
                <a:pt x="34" y="159"/>
                <a:pt x="34" y="159"/>
                <a:pt x="34" y="159"/>
              </a:cubicBezTo>
              <a:cubicBezTo>
                <a:pt x="34" y="160"/>
                <a:pt x="34" y="160"/>
                <a:pt x="35" y="160"/>
              </a:cubicBezTo>
              <a:cubicBezTo>
                <a:pt x="55" y="160"/>
                <a:pt x="55" y="160"/>
                <a:pt x="55" y="160"/>
              </a:cubicBezTo>
              <a:cubicBezTo>
                <a:pt x="55" y="160"/>
                <a:pt x="56" y="160"/>
                <a:pt x="56" y="159"/>
              </a:cubicBezTo>
              <a:cubicBezTo>
                <a:pt x="56" y="140"/>
                <a:pt x="56" y="140"/>
                <a:pt x="56" y="140"/>
              </a:cubicBezTo>
              <a:cubicBezTo>
                <a:pt x="75" y="145"/>
                <a:pt x="95" y="145"/>
                <a:pt x="114" y="140"/>
              </a:cubicBezTo>
              <a:cubicBezTo>
                <a:pt x="114" y="159"/>
                <a:pt x="114" y="159"/>
                <a:pt x="114" y="159"/>
              </a:cubicBezTo>
              <a:cubicBezTo>
                <a:pt x="114" y="160"/>
                <a:pt x="114" y="160"/>
                <a:pt x="115" y="160"/>
              </a:cubicBezTo>
              <a:cubicBezTo>
                <a:pt x="134" y="160"/>
                <a:pt x="134" y="160"/>
                <a:pt x="134" y="160"/>
              </a:cubicBezTo>
              <a:cubicBezTo>
                <a:pt x="135" y="160"/>
                <a:pt x="135" y="160"/>
                <a:pt x="135" y="159"/>
              </a:cubicBezTo>
              <a:cubicBezTo>
                <a:pt x="135" y="130"/>
                <a:pt x="135" y="130"/>
                <a:pt x="135" y="130"/>
              </a:cubicBezTo>
              <a:cubicBezTo>
                <a:pt x="156" y="118"/>
                <a:pt x="167" y="99"/>
                <a:pt x="167" y="80"/>
              </a:cubicBezTo>
              <a:cubicBezTo>
                <a:pt x="167" y="77"/>
                <a:pt x="167" y="75"/>
                <a:pt x="167" y="73"/>
              </a:cubicBezTo>
              <a:cubicBezTo>
                <a:pt x="167" y="73"/>
                <a:pt x="167" y="73"/>
                <a:pt x="167" y="73"/>
              </a:cubicBezTo>
              <a:cubicBezTo>
                <a:pt x="184" y="70"/>
                <a:pt x="191" y="55"/>
                <a:pt x="192" y="54"/>
              </a:cubicBezTo>
              <a:cubicBezTo>
                <a:pt x="193" y="52"/>
                <a:pt x="192" y="49"/>
                <a:pt x="190" y="49"/>
              </a:cubicBezTo>
              <a:close/>
              <a:moveTo>
                <a:pt x="62" y="65"/>
              </a:moveTo>
              <a:cubicBezTo>
                <a:pt x="58" y="65"/>
                <a:pt x="54" y="61"/>
                <a:pt x="54" y="57"/>
              </a:cubicBezTo>
              <a:cubicBezTo>
                <a:pt x="54" y="52"/>
                <a:pt x="58" y="48"/>
                <a:pt x="62" y="48"/>
              </a:cubicBezTo>
              <a:cubicBezTo>
                <a:pt x="66" y="48"/>
                <a:pt x="69" y="52"/>
                <a:pt x="69" y="57"/>
              </a:cubicBezTo>
              <a:cubicBezTo>
                <a:pt x="69" y="61"/>
                <a:pt x="66" y="65"/>
                <a:pt x="62" y="65"/>
              </a:cubicBezTo>
              <a:close/>
              <a:moveTo>
                <a:pt x="114" y="73"/>
              </a:moveTo>
              <a:cubicBezTo>
                <a:pt x="112" y="75"/>
                <a:pt x="108" y="76"/>
                <a:pt x="105" y="73"/>
              </a:cubicBezTo>
              <a:cubicBezTo>
                <a:pt x="100" y="69"/>
                <a:pt x="100" y="69"/>
                <a:pt x="100" y="69"/>
              </a:cubicBezTo>
              <a:cubicBezTo>
                <a:pt x="100" y="96"/>
                <a:pt x="100" y="96"/>
                <a:pt x="100" y="96"/>
              </a:cubicBezTo>
              <a:cubicBezTo>
                <a:pt x="100" y="100"/>
                <a:pt x="98" y="102"/>
                <a:pt x="94" y="102"/>
              </a:cubicBezTo>
              <a:cubicBezTo>
                <a:pt x="91" y="102"/>
                <a:pt x="88" y="100"/>
                <a:pt x="88" y="96"/>
              </a:cubicBezTo>
              <a:cubicBezTo>
                <a:pt x="88" y="68"/>
                <a:pt x="88" y="68"/>
                <a:pt x="88" y="68"/>
              </a:cubicBezTo>
              <a:cubicBezTo>
                <a:pt x="82" y="73"/>
                <a:pt x="82" y="73"/>
                <a:pt x="82" y="73"/>
              </a:cubicBezTo>
              <a:cubicBezTo>
                <a:pt x="81" y="74"/>
                <a:pt x="79" y="75"/>
                <a:pt x="78" y="75"/>
              </a:cubicBezTo>
              <a:cubicBezTo>
                <a:pt x="76" y="75"/>
                <a:pt x="75" y="74"/>
                <a:pt x="73" y="73"/>
              </a:cubicBezTo>
              <a:cubicBezTo>
                <a:pt x="71" y="70"/>
                <a:pt x="72" y="66"/>
                <a:pt x="74" y="64"/>
              </a:cubicBezTo>
              <a:cubicBezTo>
                <a:pt x="90" y="50"/>
                <a:pt x="90" y="50"/>
                <a:pt x="90" y="50"/>
              </a:cubicBezTo>
              <a:cubicBezTo>
                <a:pt x="93" y="48"/>
                <a:pt x="96" y="48"/>
                <a:pt x="99" y="50"/>
              </a:cubicBezTo>
              <a:cubicBezTo>
                <a:pt x="114" y="64"/>
                <a:pt x="114" y="64"/>
                <a:pt x="114" y="64"/>
              </a:cubicBezTo>
              <a:cubicBezTo>
                <a:pt x="116" y="67"/>
                <a:pt x="116" y="71"/>
                <a:pt x="114" y="73"/>
              </a:cubicBezTo>
              <a:close/>
            </a:path>
          </a:pathLst>
        </a:custGeom>
        <a:solidFill>
          <a:schemeClr val="bg1"/>
        </a:solidFill>
        <a:ln>
          <a:noFill/>
        </a:ln>
      </xdr:spPr>
      <xdr:txBody>
        <a:bodyPr vert="horz" wrap="square" lIns="91440" tIns="45720" rIns="91440" bIns="45720" numCol="1" anchor="t" anchorCtr="0" compatLnSpc="1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13</xdr:col>
      <xdr:colOff>676276</xdr:colOff>
      <xdr:row>4</xdr:row>
      <xdr:rowOff>28575</xdr:rowOff>
    </xdr:from>
    <xdr:to>
      <xdr:col>14</xdr:col>
      <xdr:colOff>238126</xdr:colOff>
      <xdr:row>5</xdr:row>
      <xdr:rowOff>94611</xdr:rowOff>
    </xdr:to>
    <xdr:sp macro="" textlink="">
      <xdr:nvSpPr>
        <xdr:cNvPr id="71" name="耗崽設計"/>
        <xdr:cNvSpPr>
          <a:spLocks noChangeAspect="1"/>
        </xdr:cNvSpPr>
      </xdr:nvSpPr>
      <xdr:spPr>
        <a:xfrm>
          <a:off x="9591675" y="714375"/>
          <a:ext cx="247650" cy="236855"/>
        </a:xfrm>
        <a:custGeom>
          <a:avLst/>
          <a:gdLst>
            <a:gd name="connsiteX0" fmla="*/ 425891 w 606568"/>
            <a:gd name="connsiteY0" fmla="*/ 420849 h 581671"/>
            <a:gd name="connsiteX1" fmla="*/ 426862 w 606568"/>
            <a:gd name="connsiteY1" fmla="*/ 470359 h 581671"/>
            <a:gd name="connsiteX2" fmla="*/ 438123 w 606568"/>
            <a:gd name="connsiteY2" fmla="*/ 466387 h 581671"/>
            <a:gd name="connsiteX3" fmla="*/ 453850 w 606568"/>
            <a:gd name="connsiteY3" fmla="*/ 439839 h 581671"/>
            <a:gd name="connsiteX4" fmla="*/ 449288 w 606568"/>
            <a:gd name="connsiteY4" fmla="*/ 430925 h 581671"/>
            <a:gd name="connsiteX5" fmla="*/ 425891 w 606568"/>
            <a:gd name="connsiteY5" fmla="*/ 420849 h 581671"/>
            <a:gd name="connsiteX6" fmla="*/ 392107 w 606568"/>
            <a:gd name="connsiteY6" fmla="*/ 352154 h 581671"/>
            <a:gd name="connsiteX7" fmla="*/ 381040 w 606568"/>
            <a:gd name="connsiteY7" fmla="*/ 355642 h 581671"/>
            <a:gd name="connsiteX8" fmla="*/ 375215 w 606568"/>
            <a:gd name="connsiteY8" fmla="*/ 360389 h 581671"/>
            <a:gd name="connsiteX9" fmla="*/ 373371 w 606568"/>
            <a:gd name="connsiteY9" fmla="*/ 367269 h 581671"/>
            <a:gd name="connsiteX10" fmla="*/ 387059 w 606568"/>
            <a:gd name="connsiteY10" fmla="*/ 381124 h 581671"/>
            <a:gd name="connsiteX11" fmla="*/ 393369 w 606568"/>
            <a:gd name="connsiteY11" fmla="*/ 382577 h 581671"/>
            <a:gd name="connsiteX12" fmla="*/ 392690 w 606568"/>
            <a:gd name="connsiteY12" fmla="*/ 367559 h 581671"/>
            <a:gd name="connsiteX13" fmla="*/ 392107 w 606568"/>
            <a:gd name="connsiteY13" fmla="*/ 352154 h 581671"/>
            <a:gd name="connsiteX14" fmla="*/ 404825 w 606568"/>
            <a:gd name="connsiteY14" fmla="*/ 306325 h 581671"/>
            <a:gd name="connsiteX15" fmla="*/ 421814 w 606568"/>
            <a:gd name="connsiteY15" fmla="*/ 322021 h 581671"/>
            <a:gd name="connsiteX16" fmla="*/ 421814 w 606568"/>
            <a:gd name="connsiteY16" fmla="*/ 322215 h 581671"/>
            <a:gd name="connsiteX17" fmla="*/ 448899 w 606568"/>
            <a:gd name="connsiteY17" fmla="*/ 330451 h 581671"/>
            <a:gd name="connsiteX18" fmla="*/ 455306 w 606568"/>
            <a:gd name="connsiteY18" fmla="*/ 335780 h 581671"/>
            <a:gd name="connsiteX19" fmla="*/ 457928 w 606568"/>
            <a:gd name="connsiteY19" fmla="*/ 349150 h 581671"/>
            <a:gd name="connsiteX20" fmla="*/ 438220 w 606568"/>
            <a:gd name="connsiteY20" fmla="*/ 359614 h 581671"/>
            <a:gd name="connsiteX21" fmla="*/ 423173 w 606568"/>
            <a:gd name="connsiteY21" fmla="*/ 354285 h 581671"/>
            <a:gd name="connsiteX22" fmla="*/ 424144 w 606568"/>
            <a:gd name="connsiteY22" fmla="*/ 375407 h 581671"/>
            <a:gd name="connsiteX23" fmla="*/ 424629 w 606568"/>
            <a:gd name="connsiteY23" fmla="*/ 388681 h 581671"/>
            <a:gd name="connsiteX24" fmla="*/ 469286 w 606568"/>
            <a:gd name="connsiteY24" fmla="*/ 407187 h 581671"/>
            <a:gd name="connsiteX25" fmla="*/ 473363 w 606568"/>
            <a:gd name="connsiteY25" fmla="*/ 410966 h 581671"/>
            <a:gd name="connsiteX26" fmla="*/ 484528 w 606568"/>
            <a:gd name="connsiteY26" fmla="*/ 437126 h 581671"/>
            <a:gd name="connsiteX27" fmla="*/ 460258 w 606568"/>
            <a:gd name="connsiteY27" fmla="*/ 488671 h 581671"/>
            <a:gd name="connsiteX28" fmla="*/ 427153 w 606568"/>
            <a:gd name="connsiteY28" fmla="*/ 501558 h 581671"/>
            <a:gd name="connsiteX29" fmla="*/ 427153 w 606568"/>
            <a:gd name="connsiteY29" fmla="*/ 502527 h 581671"/>
            <a:gd name="connsiteX30" fmla="*/ 412397 w 606568"/>
            <a:gd name="connsiteY30" fmla="*/ 516963 h 581671"/>
            <a:gd name="connsiteX31" fmla="*/ 400456 w 606568"/>
            <a:gd name="connsiteY31" fmla="*/ 512119 h 581671"/>
            <a:gd name="connsiteX32" fmla="*/ 396087 w 606568"/>
            <a:gd name="connsiteY32" fmla="*/ 501073 h 581671"/>
            <a:gd name="connsiteX33" fmla="*/ 395990 w 606568"/>
            <a:gd name="connsiteY33" fmla="*/ 496035 h 581671"/>
            <a:gd name="connsiteX34" fmla="*/ 350751 w 606568"/>
            <a:gd name="connsiteY34" fmla="*/ 466484 h 581671"/>
            <a:gd name="connsiteX35" fmla="*/ 347936 w 606568"/>
            <a:gd name="connsiteY35" fmla="*/ 450691 h 581671"/>
            <a:gd name="connsiteX36" fmla="*/ 362983 w 606568"/>
            <a:gd name="connsiteY36" fmla="*/ 440711 h 581671"/>
            <a:gd name="connsiteX37" fmla="*/ 374050 w 606568"/>
            <a:gd name="connsiteY37" fmla="*/ 445749 h 581671"/>
            <a:gd name="connsiteX38" fmla="*/ 395699 w 606568"/>
            <a:gd name="connsiteY38" fmla="*/ 462317 h 581671"/>
            <a:gd name="connsiteX39" fmla="*/ 394631 w 606568"/>
            <a:gd name="connsiteY39" fmla="*/ 414841 h 581671"/>
            <a:gd name="connsiteX40" fmla="*/ 371817 w 606568"/>
            <a:gd name="connsiteY40" fmla="*/ 409028 h 581671"/>
            <a:gd name="connsiteX41" fmla="*/ 370555 w 606568"/>
            <a:gd name="connsiteY41" fmla="*/ 408447 h 581671"/>
            <a:gd name="connsiteX42" fmla="*/ 364439 w 606568"/>
            <a:gd name="connsiteY42" fmla="*/ 405346 h 581671"/>
            <a:gd name="connsiteX43" fmla="*/ 358420 w 606568"/>
            <a:gd name="connsiteY43" fmla="*/ 400889 h 581671"/>
            <a:gd name="connsiteX44" fmla="*/ 344441 w 606568"/>
            <a:gd name="connsiteY44" fmla="*/ 380058 h 581671"/>
            <a:gd name="connsiteX45" fmla="*/ 343082 w 606568"/>
            <a:gd name="connsiteY45" fmla="*/ 375407 h 581671"/>
            <a:gd name="connsiteX46" fmla="*/ 347547 w 606568"/>
            <a:gd name="connsiteY46" fmla="*/ 344209 h 581671"/>
            <a:gd name="connsiteX47" fmla="*/ 351236 w 606568"/>
            <a:gd name="connsiteY47" fmla="*/ 339364 h 581671"/>
            <a:gd name="connsiteX48" fmla="*/ 359294 w 606568"/>
            <a:gd name="connsiteY48" fmla="*/ 332291 h 581671"/>
            <a:gd name="connsiteX49" fmla="*/ 365993 w 606568"/>
            <a:gd name="connsiteY49" fmla="*/ 328222 h 581671"/>
            <a:gd name="connsiteX50" fmla="*/ 372788 w 606568"/>
            <a:gd name="connsiteY50" fmla="*/ 325219 h 581671"/>
            <a:gd name="connsiteX51" fmla="*/ 381331 w 606568"/>
            <a:gd name="connsiteY51" fmla="*/ 322699 h 581671"/>
            <a:gd name="connsiteX52" fmla="*/ 390748 w 606568"/>
            <a:gd name="connsiteY52" fmla="*/ 321052 h 581671"/>
            <a:gd name="connsiteX53" fmla="*/ 390748 w 606568"/>
            <a:gd name="connsiteY53" fmla="*/ 320859 h 581671"/>
            <a:gd name="connsiteX54" fmla="*/ 394243 w 606568"/>
            <a:gd name="connsiteY54" fmla="*/ 310491 h 581671"/>
            <a:gd name="connsiteX55" fmla="*/ 404825 w 606568"/>
            <a:gd name="connsiteY55" fmla="*/ 306325 h 581671"/>
            <a:gd name="connsiteX56" fmla="*/ 406108 w 606568"/>
            <a:gd name="connsiteY56" fmla="*/ 283044 h 581671"/>
            <a:gd name="connsiteX57" fmla="*/ 383596 w 606568"/>
            <a:gd name="connsiteY57" fmla="*/ 285467 h 581671"/>
            <a:gd name="connsiteX58" fmla="*/ 378162 w 606568"/>
            <a:gd name="connsiteY58" fmla="*/ 286823 h 581671"/>
            <a:gd name="connsiteX59" fmla="*/ 372922 w 606568"/>
            <a:gd name="connsiteY59" fmla="*/ 288276 h 581671"/>
            <a:gd name="connsiteX60" fmla="*/ 366227 w 606568"/>
            <a:gd name="connsiteY60" fmla="*/ 290602 h 581671"/>
            <a:gd name="connsiteX61" fmla="*/ 359434 w 606568"/>
            <a:gd name="connsiteY61" fmla="*/ 293121 h 581671"/>
            <a:gd name="connsiteX62" fmla="*/ 314215 w 606568"/>
            <a:gd name="connsiteY62" fmla="*/ 326356 h 581671"/>
            <a:gd name="connsiteX63" fmla="*/ 293838 w 606568"/>
            <a:gd name="connsiteY63" fmla="*/ 356781 h 581671"/>
            <a:gd name="connsiteX64" fmla="*/ 289859 w 606568"/>
            <a:gd name="connsiteY64" fmla="*/ 365792 h 581671"/>
            <a:gd name="connsiteX65" fmla="*/ 286754 w 606568"/>
            <a:gd name="connsiteY65" fmla="*/ 374221 h 581671"/>
            <a:gd name="connsiteX66" fmla="*/ 281514 w 606568"/>
            <a:gd name="connsiteY66" fmla="*/ 396023 h 581671"/>
            <a:gd name="connsiteX67" fmla="*/ 280738 w 606568"/>
            <a:gd name="connsiteY67" fmla="*/ 403774 h 581671"/>
            <a:gd name="connsiteX68" fmla="*/ 280253 w 606568"/>
            <a:gd name="connsiteY68" fmla="*/ 411429 h 581671"/>
            <a:gd name="connsiteX69" fmla="*/ 281417 w 606568"/>
            <a:gd name="connsiteY69" fmla="*/ 433327 h 581671"/>
            <a:gd name="connsiteX70" fmla="*/ 285978 w 606568"/>
            <a:gd name="connsiteY70" fmla="*/ 453481 h 581671"/>
            <a:gd name="connsiteX71" fmla="*/ 288016 w 606568"/>
            <a:gd name="connsiteY71" fmla="*/ 459876 h 581671"/>
            <a:gd name="connsiteX72" fmla="*/ 290345 w 606568"/>
            <a:gd name="connsiteY72" fmla="*/ 466174 h 581671"/>
            <a:gd name="connsiteX73" fmla="*/ 407564 w 606568"/>
            <a:gd name="connsiteY73" fmla="*/ 548049 h 581671"/>
            <a:gd name="connsiteX74" fmla="*/ 424642 w 606568"/>
            <a:gd name="connsiteY74" fmla="*/ 546789 h 581671"/>
            <a:gd name="connsiteX75" fmla="*/ 510518 w 606568"/>
            <a:gd name="connsiteY75" fmla="*/ 494660 h 581671"/>
            <a:gd name="connsiteX76" fmla="*/ 530119 w 606568"/>
            <a:gd name="connsiteY76" fmla="*/ 399995 h 581671"/>
            <a:gd name="connsiteX77" fmla="*/ 530022 w 606568"/>
            <a:gd name="connsiteY77" fmla="*/ 398639 h 581671"/>
            <a:gd name="connsiteX78" fmla="*/ 520707 w 606568"/>
            <a:gd name="connsiteY78" fmla="*/ 368602 h 581671"/>
            <a:gd name="connsiteX79" fmla="*/ 499747 w 606568"/>
            <a:gd name="connsiteY79" fmla="*/ 332654 h 581671"/>
            <a:gd name="connsiteX80" fmla="*/ 468308 w 606568"/>
            <a:gd name="connsiteY80" fmla="*/ 302811 h 581671"/>
            <a:gd name="connsiteX81" fmla="*/ 406108 w 606568"/>
            <a:gd name="connsiteY81" fmla="*/ 283044 h 581671"/>
            <a:gd name="connsiteX82" fmla="*/ 406108 w 606568"/>
            <a:gd name="connsiteY82" fmla="*/ 249519 h 581671"/>
            <a:gd name="connsiteX83" fmla="*/ 465397 w 606568"/>
            <a:gd name="connsiteY83" fmla="*/ 263181 h 581671"/>
            <a:gd name="connsiteX84" fmla="*/ 512168 w 606568"/>
            <a:gd name="connsiteY84" fmla="*/ 296222 h 581671"/>
            <a:gd name="connsiteX85" fmla="*/ 534971 w 606568"/>
            <a:gd name="connsiteY85" fmla="*/ 323740 h 581671"/>
            <a:gd name="connsiteX86" fmla="*/ 551758 w 606568"/>
            <a:gd name="connsiteY86" fmla="*/ 355424 h 581671"/>
            <a:gd name="connsiteX87" fmla="*/ 557483 w 606568"/>
            <a:gd name="connsiteY87" fmla="*/ 371121 h 581671"/>
            <a:gd name="connsiteX88" fmla="*/ 561559 w 606568"/>
            <a:gd name="connsiteY88" fmla="*/ 385946 h 581671"/>
            <a:gd name="connsiteX89" fmla="*/ 563014 w 606568"/>
            <a:gd name="connsiteY89" fmla="*/ 392341 h 581671"/>
            <a:gd name="connsiteX90" fmla="*/ 537591 w 606568"/>
            <a:gd name="connsiteY90" fmla="*/ 514524 h 581671"/>
            <a:gd name="connsiteX91" fmla="*/ 429397 w 606568"/>
            <a:gd name="connsiteY91" fmla="*/ 580121 h 581671"/>
            <a:gd name="connsiteX92" fmla="*/ 407564 w 606568"/>
            <a:gd name="connsiteY92" fmla="*/ 581671 h 581671"/>
            <a:gd name="connsiteX93" fmla="*/ 258808 w 606568"/>
            <a:gd name="connsiteY93" fmla="*/ 477607 h 581671"/>
            <a:gd name="connsiteX94" fmla="*/ 256382 w 606568"/>
            <a:gd name="connsiteY94" fmla="*/ 471309 h 581671"/>
            <a:gd name="connsiteX95" fmla="*/ 254248 w 606568"/>
            <a:gd name="connsiteY95" fmla="*/ 464914 h 581671"/>
            <a:gd name="connsiteX96" fmla="*/ 248134 w 606568"/>
            <a:gd name="connsiteY96" fmla="*/ 438171 h 581671"/>
            <a:gd name="connsiteX97" fmla="*/ 246679 w 606568"/>
            <a:gd name="connsiteY97" fmla="*/ 423734 h 581671"/>
            <a:gd name="connsiteX98" fmla="*/ 246485 w 606568"/>
            <a:gd name="connsiteY98" fmla="*/ 416855 h 581671"/>
            <a:gd name="connsiteX99" fmla="*/ 246582 w 606568"/>
            <a:gd name="connsiteY99" fmla="*/ 409781 h 581671"/>
            <a:gd name="connsiteX100" fmla="*/ 249299 w 606568"/>
            <a:gd name="connsiteY100" fmla="*/ 385558 h 581671"/>
            <a:gd name="connsiteX101" fmla="*/ 249299 w 606568"/>
            <a:gd name="connsiteY101" fmla="*/ 385461 h 581671"/>
            <a:gd name="connsiteX102" fmla="*/ 250754 w 606568"/>
            <a:gd name="connsiteY102" fmla="*/ 378194 h 581671"/>
            <a:gd name="connsiteX103" fmla="*/ 252695 w 606568"/>
            <a:gd name="connsiteY103" fmla="*/ 370830 h 581671"/>
            <a:gd name="connsiteX104" fmla="*/ 277633 w 606568"/>
            <a:gd name="connsiteY104" fmla="*/ 318604 h 581671"/>
            <a:gd name="connsiteX105" fmla="*/ 286269 w 606568"/>
            <a:gd name="connsiteY105" fmla="*/ 307365 h 581671"/>
            <a:gd name="connsiteX106" fmla="*/ 301989 w 606568"/>
            <a:gd name="connsiteY106" fmla="*/ 291086 h 581671"/>
            <a:gd name="connsiteX107" fmla="*/ 305482 w 606568"/>
            <a:gd name="connsiteY107" fmla="*/ 287986 h 581671"/>
            <a:gd name="connsiteX108" fmla="*/ 312275 w 606568"/>
            <a:gd name="connsiteY108" fmla="*/ 282463 h 581671"/>
            <a:gd name="connsiteX109" fmla="*/ 314118 w 606568"/>
            <a:gd name="connsiteY109" fmla="*/ 281009 h 581671"/>
            <a:gd name="connsiteX110" fmla="*/ 318970 w 606568"/>
            <a:gd name="connsiteY110" fmla="*/ 277521 h 581671"/>
            <a:gd name="connsiteX111" fmla="*/ 346917 w 606568"/>
            <a:gd name="connsiteY111" fmla="*/ 262018 h 581671"/>
            <a:gd name="connsiteX112" fmla="*/ 359628 w 606568"/>
            <a:gd name="connsiteY112" fmla="*/ 257174 h 581671"/>
            <a:gd name="connsiteX113" fmla="*/ 366421 w 606568"/>
            <a:gd name="connsiteY113" fmla="*/ 255139 h 581671"/>
            <a:gd name="connsiteX114" fmla="*/ 373116 w 606568"/>
            <a:gd name="connsiteY114" fmla="*/ 253395 h 581671"/>
            <a:gd name="connsiteX115" fmla="*/ 376707 w 606568"/>
            <a:gd name="connsiteY115" fmla="*/ 252523 h 581671"/>
            <a:gd name="connsiteX116" fmla="*/ 384178 w 606568"/>
            <a:gd name="connsiteY116" fmla="*/ 251263 h 581671"/>
            <a:gd name="connsiteX117" fmla="*/ 406108 w 606568"/>
            <a:gd name="connsiteY117" fmla="*/ 249519 h 581671"/>
            <a:gd name="connsiteX118" fmla="*/ 43372 w 606568"/>
            <a:gd name="connsiteY118" fmla="*/ 175759 h 581671"/>
            <a:gd name="connsiteX119" fmla="*/ 43760 w 606568"/>
            <a:gd name="connsiteY119" fmla="*/ 214418 h 581671"/>
            <a:gd name="connsiteX120" fmla="*/ 202404 w 606568"/>
            <a:gd name="connsiteY120" fmla="*/ 246489 h 581671"/>
            <a:gd name="connsiteX121" fmla="*/ 313794 w 606568"/>
            <a:gd name="connsiteY121" fmla="*/ 223235 h 581671"/>
            <a:gd name="connsiteX122" fmla="*/ 319519 w 606568"/>
            <a:gd name="connsiteY122" fmla="*/ 220716 h 581671"/>
            <a:gd name="connsiteX123" fmla="*/ 319907 w 606568"/>
            <a:gd name="connsiteY123" fmla="*/ 181185 h 581671"/>
            <a:gd name="connsiteX124" fmla="*/ 313212 w 606568"/>
            <a:gd name="connsiteY124" fmla="*/ 184092 h 581671"/>
            <a:gd name="connsiteX125" fmla="*/ 186103 w 606568"/>
            <a:gd name="connsiteY125" fmla="*/ 211124 h 581671"/>
            <a:gd name="connsiteX126" fmla="*/ 43372 w 606568"/>
            <a:gd name="connsiteY126" fmla="*/ 175759 h 581671"/>
            <a:gd name="connsiteX127" fmla="*/ 321654 w 606568"/>
            <a:gd name="connsiteY127" fmla="*/ 100088 h 581671"/>
            <a:gd name="connsiteX128" fmla="*/ 311465 w 606568"/>
            <a:gd name="connsiteY128" fmla="*/ 105901 h 581671"/>
            <a:gd name="connsiteX129" fmla="*/ 182804 w 606568"/>
            <a:gd name="connsiteY129" fmla="*/ 137875 h 581671"/>
            <a:gd name="connsiteX130" fmla="*/ 41723 w 606568"/>
            <a:gd name="connsiteY130" fmla="*/ 102026 h 581671"/>
            <a:gd name="connsiteX131" fmla="*/ 42208 w 606568"/>
            <a:gd name="connsiteY131" fmla="*/ 127508 h 581671"/>
            <a:gd name="connsiteX132" fmla="*/ 44828 w 606568"/>
            <a:gd name="connsiteY132" fmla="*/ 128864 h 581671"/>
            <a:gd name="connsiteX133" fmla="*/ 186200 w 606568"/>
            <a:gd name="connsiteY133" fmla="*/ 169752 h 581671"/>
            <a:gd name="connsiteX134" fmla="*/ 312339 w 606568"/>
            <a:gd name="connsiteY134" fmla="*/ 138553 h 581671"/>
            <a:gd name="connsiteX135" fmla="*/ 320877 w 606568"/>
            <a:gd name="connsiteY135" fmla="*/ 134096 h 581671"/>
            <a:gd name="connsiteX136" fmla="*/ 321654 w 606568"/>
            <a:gd name="connsiteY136" fmla="*/ 100088 h 581671"/>
            <a:gd name="connsiteX137" fmla="*/ 170869 w 606568"/>
            <a:gd name="connsiteY137" fmla="*/ 41275 h 581671"/>
            <a:gd name="connsiteX138" fmla="*/ 58800 w 606568"/>
            <a:gd name="connsiteY138" fmla="*/ 63948 h 581671"/>
            <a:gd name="connsiteX139" fmla="*/ 186685 w 606568"/>
            <a:gd name="connsiteY139" fmla="*/ 96890 h 581671"/>
            <a:gd name="connsiteX140" fmla="*/ 296814 w 606568"/>
            <a:gd name="connsiteY140" fmla="*/ 67823 h 581671"/>
            <a:gd name="connsiteX141" fmla="*/ 170869 w 606568"/>
            <a:gd name="connsiteY141" fmla="*/ 41275 h 581671"/>
            <a:gd name="connsiteX142" fmla="*/ 448008 w 606568"/>
            <a:gd name="connsiteY142" fmla="*/ 35047 h 581671"/>
            <a:gd name="connsiteX143" fmla="*/ 509638 w 606568"/>
            <a:gd name="connsiteY143" fmla="*/ 41805 h 581671"/>
            <a:gd name="connsiteX144" fmla="*/ 570201 w 606568"/>
            <a:gd name="connsiteY144" fmla="*/ 59924 h 581671"/>
            <a:gd name="connsiteX145" fmla="*/ 605627 w 606568"/>
            <a:gd name="connsiteY145" fmla="*/ 86859 h 581671"/>
            <a:gd name="connsiteX146" fmla="*/ 603880 w 606568"/>
            <a:gd name="connsiteY146" fmla="*/ 143248 h 581671"/>
            <a:gd name="connsiteX147" fmla="*/ 602230 w 606568"/>
            <a:gd name="connsiteY147" fmla="*/ 349137 h 581671"/>
            <a:gd name="connsiteX148" fmla="*/ 601453 w 606568"/>
            <a:gd name="connsiteY148" fmla="*/ 354272 h 581671"/>
            <a:gd name="connsiteX149" fmla="*/ 595727 w 606568"/>
            <a:gd name="connsiteY149" fmla="*/ 364058 h 581671"/>
            <a:gd name="connsiteX150" fmla="*/ 576122 w 606568"/>
            <a:gd name="connsiteY150" fmla="*/ 377525 h 581671"/>
            <a:gd name="connsiteX151" fmla="*/ 567193 w 606568"/>
            <a:gd name="connsiteY151" fmla="*/ 346133 h 581671"/>
            <a:gd name="connsiteX152" fmla="*/ 569231 w 606568"/>
            <a:gd name="connsiteY152" fmla="*/ 343033 h 581671"/>
            <a:gd name="connsiteX153" fmla="*/ 569425 w 606568"/>
            <a:gd name="connsiteY153" fmla="*/ 308734 h 581671"/>
            <a:gd name="connsiteX154" fmla="*/ 552828 w 606568"/>
            <a:gd name="connsiteY154" fmla="*/ 316873 h 581671"/>
            <a:gd name="connsiteX155" fmla="*/ 532641 w 606568"/>
            <a:gd name="connsiteY155" fmla="*/ 289453 h 581671"/>
            <a:gd name="connsiteX156" fmla="*/ 569522 w 606568"/>
            <a:gd name="connsiteY156" fmla="*/ 270269 h 581671"/>
            <a:gd name="connsiteX157" fmla="*/ 569619 w 606568"/>
            <a:gd name="connsiteY157" fmla="*/ 246144 h 581671"/>
            <a:gd name="connsiteX158" fmla="*/ 502165 w 606568"/>
            <a:gd name="connsiteY158" fmla="*/ 262034 h 581671"/>
            <a:gd name="connsiteX159" fmla="*/ 403265 w 606568"/>
            <a:gd name="connsiteY159" fmla="*/ 229866 h 581671"/>
            <a:gd name="connsiteX160" fmla="*/ 379390 w 606568"/>
            <a:gd name="connsiteY160" fmla="*/ 231610 h 581671"/>
            <a:gd name="connsiteX161" fmla="*/ 373275 w 606568"/>
            <a:gd name="connsiteY161" fmla="*/ 232676 h 581671"/>
            <a:gd name="connsiteX162" fmla="*/ 373469 w 606568"/>
            <a:gd name="connsiteY162" fmla="*/ 214267 h 581671"/>
            <a:gd name="connsiteX163" fmla="*/ 570007 w 606568"/>
            <a:gd name="connsiteY163" fmla="*/ 210295 h 581671"/>
            <a:gd name="connsiteX164" fmla="*/ 570395 w 606568"/>
            <a:gd name="connsiteY164" fmla="*/ 178903 h 581671"/>
            <a:gd name="connsiteX165" fmla="*/ 373857 w 606568"/>
            <a:gd name="connsiteY165" fmla="*/ 186945 h 581671"/>
            <a:gd name="connsiteX166" fmla="*/ 374440 w 606568"/>
            <a:gd name="connsiteY166" fmla="*/ 151677 h 581671"/>
            <a:gd name="connsiteX167" fmla="*/ 571172 w 606568"/>
            <a:gd name="connsiteY167" fmla="*/ 141601 h 581671"/>
            <a:gd name="connsiteX168" fmla="*/ 571754 w 606568"/>
            <a:gd name="connsiteY168" fmla="*/ 114472 h 581671"/>
            <a:gd name="connsiteX169" fmla="*/ 375119 w 606568"/>
            <a:gd name="connsiteY169" fmla="*/ 129587 h 581671"/>
            <a:gd name="connsiteX170" fmla="*/ 376284 w 606568"/>
            <a:gd name="connsiteY170" fmla="*/ 113503 h 581671"/>
            <a:gd name="connsiteX171" fmla="*/ 377545 w 606568"/>
            <a:gd name="connsiteY171" fmla="*/ 94804 h 581671"/>
            <a:gd name="connsiteX172" fmla="*/ 551664 w 606568"/>
            <a:gd name="connsiteY172" fmla="*/ 88893 h 581671"/>
            <a:gd name="connsiteX173" fmla="*/ 377837 w 606568"/>
            <a:gd name="connsiteY173" fmla="*/ 78817 h 581671"/>
            <a:gd name="connsiteX174" fmla="*/ 376672 w 606568"/>
            <a:gd name="connsiteY174" fmla="*/ 63315 h 581671"/>
            <a:gd name="connsiteX175" fmla="*/ 368422 w 606568"/>
            <a:gd name="connsiteY175" fmla="*/ 47037 h 581671"/>
            <a:gd name="connsiteX176" fmla="*/ 386378 w 606568"/>
            <a:gd name="connsiteY176" fmla="*/ 42096 h 581671"/>
            <a:gd name="connsiteX177" fmla="*/ 448008 w 606568"/>
            <a:gd name="connsiteY177" fmla="*/ 35047 h 581671"/>
            <a:gd name="connsiteX178" fmla="*/ 170287 w 606568"/>
            <a:gd name="connsiteY178" fmla="*/ 0 h 581671"/>
            <a:gd name="connsiteX179" fmla="*/ 245000 w 606568"/>
            <a:gd name="connsiteY179" fmla="*/ 8623 h 581671"/>
            <a:gd name="connsiteX180" fmla="*/ 319713 w 606568"/>
            <a:gd name="connsiteY180" fmla="*/ 31392 h 581671"/>
            <a:gd name="connsiteX181" fmla="*/ 354547 w 606568"/>
            <a:gd name="connsiteY181" fmla="*/ 51836 h 581671"/>
            <a:gd name="connsiteX182" fmla="*/ 363377 w 606568"/>
            <a:gd name="connsiteY182" fmla="*/ 65304 h 581671"/>
            <a:gd name="connsiteX183" fmla="*/ 364541 w 606568"/>
            <a:gd name="connsiteY183" fmla="*/ 83423 h 581671"/>
            <a:gd name="connsiteX184" fmla="*/ 364347 w 606568"/>
            <a:gd name="connsiteY184" fmla="*/ 88655 h 581671"/>
            <a:gd name="connsiteX185" fmla="*/ 361921 w 606568"/>
            <a:gd name="connsiteY185" fmla="*/ 124213 h 581671"/>
            <a:gd name="connsiteX186" fmla="*/ 361242 w 606568"/>
            <a:gd name="connsiteY186" fmla="*/ 136228 h 581671"/>
            <a:gd name="connsiteX187" fmla="*/ 361145 w 606568"/>
            <a:gd name="connsiteY187" fmla="*/ 145239 h 581671"/>
            <a:gd name="connsiteX188" fmla="*/ 360466 w 606568"/>
            <a:gd name="connsiteY188" fmla="*/ 181476 h 581671"/>
            <a:gd name="connsiteX189" fmla="*/ 360078 w 606568"/>
            <a:gd name="connsiteY189" fmla="*/ 209961 h 581671"/>
            <a:gd name="connsiteX190" fmla="*/ 359787 w 606568"/>
            <a:gd name="connsiteY190" fmla="*/ 235637 h 581671"/>
            <a:gd name="connsiteX191" fmla="*/ 313988 w 606568"/>
            <a:gd name="connsiteY191" fmla="*/ 255597 h 581671"/>
            <a:gd name="connsiteX192" fmla="*/ 287111 w 606568"/>
            <a:gd name="connsiteY192" fmla="*/ 276428 h 581671"/>
            <a:gd name="connsiteX193" fmla="*/ 201725 w 606568"/>
            <a:gd name="connsiteY193" fmla="*/ 287571 h 581671"/>
            <a:gd name="connsiteX194" fmla="*/ 44246 w 606568"/>
            <a:gd name="connsiteY194" fmla="*/ 258407 h 581671"/>
            <a:gd name="connsiteX195" fmla="*/ 44440 w 606568"/>
            <a:gd name="connsiteY195" fmla="*/ 299101 h 581671"/>
            <a:gd name="connsiteX196" fmla="*/ 48903 w 606568"/>
            <a:gd name="connsiteY196" fmla="*/ 300942 h 581671"/>
            <a:gd name="connsiteX197" fmla="*/ 184551 w 606568"/>
            <a:gd name="connsiteY197" fmla="*/ 337566 h 581671"/>
            <a:gd name="connsiteX198" fmla="*/ 249172 w 606568"/>
            <a:gd name="connsiteY198" fmla="*/ 328652 h 581671"/>
            <a:gd name="connsiteX199" fmla="*/ 234036 w 606568"/>
            <a:gd name="connsiteY199" fmla="*/ 374675 h 581671"/>
            <a:gd name="connsiteX200" fmla="*/ 185618 w 606568"/>
            <a:gd name="connsiteY200" fmla="*/ 378842 h 581671"/>
            <a:gd name="connsiteX201" fmla="*/ 44537 w 606568"/>
            <a:gd name="connsiteY201" fmla="*/ 345027 h 581671"/>
            <a:gd name="connsiteX202" fmla="*/ 44731 w 606568"/>
            <a:gd name="connsiteY202" fmla="*/ 387852 h 581671"/>
            <a:gd name="connsiteX203" fmla="*/ 85580 w 606568"/>
            <a:gd name="connsiteY203" fmla="*/ 412560 h 581671"/>
            <a:gd name="connsiteX204" fmla="*/ 128176 w 606568"/>
            <a:gd name="connsiteY204" fmla="*/ 426609 h 581671"/>
            <a:gd name="connsiteX205" fmla="*/ 180669 w 606568"/>
            <a:gd name="connsiteY205" fmla="*/ 432035 h 581671"/>
            <a:gd name="connsiteX206" fmla="*/ 190469 w 606568"/>
            <a:gd name="connsiteY206" fmla="*/ 431841 h 581671"/>
            <a:gd name="connsiteX207" fmla="*/ 230446 w 606568"/>
            <a:gd name="connsiteY207" fmla="*/ 427481 h 581671"/>
            <a:gd name="connsiteX208" fmla="*/ 231610 w 606568"/>
            <a:gd name="connsiteY208" fmla="*/ 427287 h 581671"/>
            <a:gd name="connsiteX209" fmla="*/ 232677 w 606568"/>
            <a:gd name="connsiteY209" fmla="*/ 436298 h 581671"/>
            <a:gd name="connsiteX210" fmla="*/ 240149 w 606568"/>
            <a:gd name="connsiteY210" fmla="*/ 468272 h 581671"/>
            <a:gd name="connsiteX211" fmla="*/ 186394 w 606568"/>
            <a:gd name="connsiteY211" fmla="*/ 473988 h 581671"/>
            <a:gd name="connsiteX212" fmla="*/ 12032 w 606568"/>
            <a:gd name="connsiteY212" fmla="*/ 414400 h 581671"/>
            <a:gd name="connsiteX213" fmla="*/ 5046 w 606568"/>
            <a:gd name="connsiteY213" fmla="*/ 401998 h 581671"/>
            <a:gd name="connsiteX214" fmla="*/ 4075 w 606568"/>
            <a:gd name="connsiteY214" fmla="*/ 395507 h 581671"/>
            <a:gd name="connsiteX215" fmla="*/ 0 w 606568"/>
            <a:gd name="connsiteY215" fmla="*/ 65885 h 581671"/>
            <a:gd name="connsiteX216" fmla="*/ 388 w 606568"/>
            <a:gd name="connsiteY216" fmla="*/ 61332 h 581671"/>
            <a:gd name="connsiteX217" fmla="*/ 10091 w 606568"/>
            <a:gd name="connsiteY217" fmla="*/ 41760 h 581671"/>
            <a:gd name="connsiteX218" fmla="*/ 93052 w 606568"/>
            <a:gd name="connsiteY218" fmla="*/ 8914 h 581671"/>
            <a:gd name="connsiteX219" fmla="*/ 170287 w 606568"/>
            <a:gd name="connsiteY219" fmla="*/ 0 h 58167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  <a:cxn ang="0">
              <a:pos x="connsiteX72" y="connsiteY72"/>
            </a:cxn>
            <a:cxn ang="0">
              <a:pos x="connsiteX73" y="connsiteY73"/>
            </a:cxn>
            <a:cxn ang="0">
              <a:pos x="connsiteX74" y="connsiteY74"/>
            </a:cxn>
            <a:cxn ang="0">
              <a:pos x="connsiteX75" y="connsiteY75"/>
            </a:cxn>
            <a:cxn ang="0">
              <a:pos x="connsiteX76" y="connsiteY76"/>
            </a:cxn>
            <a:cxn ang="0">
              <a:pos x="connsiteX77" y="connsiteY77"/>
            </a:cxn>
            <a:cxn ang="0">
              <a:pos x="connsiteX78" y="connsiteY78"/>
            </a:cxn>
            <a:cxn ang="0">
              <a:pos x="connsiteX79" y="connsiteY79"/>
            </a:cxn>
            <a:cxn ang="0">
              <a:pos x="connsiteX80" y="connsiteY80"/>
            </a:cxn>
            <a:cxn ang="0">
              <a:pos x="connsiteX81" y="connsiteY81"/>
            </a:cxn>
            <a:cxn ang="0">
              <a:pos x="connsiteX82" y="connsiteY82"/>
            </a:cxn>
            <a:cxn ang="0">
              <a:pos x="connsiteX83" y="connsiteY83"/>
            </a:cxn>
            <a:cxn ang="0">
              <a:pos x="connsiteX84" y="connsiteY84"/>
            </a:cxn>
            <a:cxn ang="0">
              <a:pos x="connsiteX85" y="connsiteY85"/>
            </a:cxn>
            <a:cxn ang="0">
              <a:pos x="connsiteX86" y="connsiteY86"/>
            </a:cxn>
            <a:cxn ang="0">
              <a:pos x="connsiteX87" y="connsiteY87"/>
            </a:cxn>
            <a:cxn ang="0">
              <a:pos x="connsiteX88" y="connsiteY88"/>
            </a:cxn>
            <a:cxn ang="0">
              <a:pos x="connsiteX89" y="connsiteY89"/>
            </a:cxn>
            <a:cxn ang="0">
              <a:pos x="connsiteX90" y="connsiteY90"/>
            </a:cxn>
            <a:cxn ang="0">
              <a:pos x="connsiteX91" y="connsiteY91"/>
            </a:cxn>
            <a:cxn ang="0">
              <a:pos x="connsiteX92" y="connsiteY92"/>
            </a:cxn>
            <a:cxn ang="0">
              <a:pos x="connsiteX93" y="connsiteY93"/>
            </a:cxn>
            <a:cxn ang="0">
              <a:pos x="connsiteX94" y="connsiteY94"/>
            </a:cxn>
            <a:cxn ang="0">
              <a:pos x="connsiteX95" y="connsiteY95"/>
            </a:cxn>
            <a:cxn ang="0">
              <a:pos x="connsiteX96" y="connsiteY96"/>
            </a:cxn>
            <a:cxn ang="0">
              <a:pos x="connsiteX97" y="connsiteY97"/>
            </a:cxn>
            <a:cxn ang="0">
              <a:pos x="connsiteX98" y="connsiteY98"/>
            </a:cxn>
            <a:cxn ang="0">
              <a:pos x="connsiteX99" y="connsiteY99"/>
            </a:cxn>
            <a:cxn ang="0">
              <a:pos x="connsiteX100" y="connsiteY100"/>
            </a:cxn>
            <a:cxn ang="0">
              <a:pos x="connsiteX101" y="connsiteY101"/>
            </a:cxn>
            <a:cxn ang="0">
              <a:pos x="connsiteX102" y="connsiteY102"/>
            </a:cxn>
            <a:cxn ang="0">
              <a:pos x="connsiteX103" y="connsiteY103"/>
            </a:cxn>
            <a:cxn ang="0">
              <a:pos x="connsiteX104" y="connsiteY104"/>
            </a:cxn>
            <a:cxn ang="0">
              <a:pos x="connsiteX105" y="connsiteY105"/>
            </a:cxn>
            <a:cxn ang="0">
              <a:pos x="connsiteX106" y="connsiteY106"/>
            </a:cxn>
            <a:cxn ang="0">
              <a:pos x="connsiteX107" y="connsiteY107"/>
            </a:cxn>
            <a:cxn ang="0">
              <a:pos x="connsiteX108" y="connsiteY108"/>
            </a:cxn>
            <a:cxn ang="0">
              <a:pos x="connsiteX109" y="connsiteY109"/>
            </a:cxn>
            <a:cxn ang="0">
              <a:pos x="connsiteX110" y="connsiteY110"/>
            </a:cxn>
            <a:cxn ang="0">
              <a:pos x="connsiteX111" y="connsiteY111"/>
            </a:cxn>
            <a:cxn ang="0">
              <a:pos x="connsiteX112" y="connsiteY112"/>
            </a:cxn>
            <a:cxn ang="0">
              <a:pos x="connsiteX113" y="connsiteY113"/>
            </a:cxn>
            <a:cxn ang="0">
              <a:pos x="connsiteX114" y="connsiteY114"/>
            </a:cxn>
            <a:cxn ang="0">
              <a:pos x="connsiteX115" y="connsiteY115"/>
            </a:cxn>
            <a:cxn ang="0">
              <a:pos x="connsiteX116" y="connsiteY116"/>
            </a:cxn>
            <a:cxn ang="0">
              <a:pos x="connsiteX117" y="connsiteY117"/>
            </a:cxn>
            <a:cxn ang="0">
              <a:pos x="connsiteX118" y="connsiteY118"/>
            </a:cxn>
            <a:cxn ang="0">
              <a:pos x="connsiteX119" y="connsiteY119"/>
            </a:cxn>
            <a:cxn ang="0">
              <a:pos x="connsiteX120" y="connsiteY120"/>
            </a:cxn>
            <a:cxn ang="0">
              <a:pos x="connsiteX121" y="connsiteY121"/>
            </a:cxn>
            <a:cxn ang="0">
              <a:pos x="connsiteX122" y="connsiteY122"/>
            </a:cxn>
            <a:cxn ang="0">
              <a:pos x="connsiteX123" y="connsiteY123"/>
            </a:cxn>
            <a:cxn ang="0">
              <a:pos x="connsiteX124" y="connsiteY124"/>
            </a:cxn>
            <a:cxn ang="0">
              <a:pos x="connsiteX125" y="connsiteY125"/>
            </a:cxn>
            <a:cxn ang="0">
              <a:pos x="connsiteX126" y="connsiteY126"/>
            </a:cxn>
            <a:cxn ang="0">
              <a:pos x="connsiteX127" y="connsiteY127"/>
            </a:cxn>
            <a:cxn ang="0">
              <a:pos x="connsiteX128" y="connsiteY128"/>
            </a:cxn>
            <a:cxn ang="0">
              <a:pos x="connsiteX129" y="connsiteY129"/>
            </a:cxn>
            <a:cxn ang="0">
              <a:pos x="connsiteX130" y="connsiteY130"/>
            </a:cxn>
            <a:cxn ang="0">
              <a:pos x="connsiteX131" y="connsiteY131"/>
            </a:cxn>
            <a:cxn ang="0">
              <a:pos x="connsiteX132" y="connsiteY132"/>
            </a:cxn>
            <a:cxn ang="0">
              <a:pos x="connsiteX133" y="connsiteY133"/>
            </a:cxn>
            <a:cxn ang="0">
              <a:pos x="connsiteX134" y="connsiteY134"/>
            </a:cxn>
            <a:cxn ang="0">
              <a:pos x="connsiteX135" y="connsiteY135"/>
            </a:cxn>
            <a:cxn ang="0">
              <a:pos x="connsiteX136" y="connsiteY136"/>
            </a:cxn>
            <a:cxn ang="0">
              <a:pos x="connsiteX137" y="connsiteY137"/>
            </a:cxn>
            <a:cxn ang="0">
              <a:pos x="connsiteX138" y="connsiteY138"/>
            </a:cxn>
            <a:cxn ang="0">
              <a:pos x="connsiteX139" y="connsiteY139"/>
            </a:cxn>
            <a:cxn ang="0">
              <a:pos x="connsiteX140" y="connsiteY140"/>
            </a:cxn>
            <a:cxn ang="0">
              <a:pos x="connsiteX141" y="connsiteY141"/>
            </a:cxn>
            <a:cxn ang="0">
              <a:pos x="connsiteX142" y="connsiteY142"/>
            </a:cxn>
            <a:cxn ang="0">
              <a:pos x="connsiteX143" y="connsiteY143"/>
            </a:cxn>
            <a:cxn ang="0">
              <a:pos x="connsiteX144" y="connsiteY144"/>
            </a:cxn>
            <a:cxn ang="0">
              <a:pos x="connsiteX145" y="connsiteY145"/>
            </a:cxn>
            <a:cxn ang="0">
              <a:pos x="connsiteX146" y="connsiteY146"/>
            </a:cxn>
            <a:cxn ang="0">
              <a:pos x="connsiteX147" y="connsiteY147"/>
            </a:cxn>
            <a:cxn ang="0">
              <a:pos x="connsiteX148" y="connsiteY148"/>
            </a:cxn>
            <a:cxn ang="0">
              <a:pos x="connsiteX149" y="connsiteY149"/>
            </a:cxn>
            <a:cxn ang="0">
              <a:pos x="connsiteX150" y="connsiteY150"/>
            </a:cxn>
            <a:cxn ang="0">
              <a:pos x="connsiteX151" y="connsiteY151"/>
            </a:cxn>
            <a:cxn ang="0">
              <a:pos x="connsiteX152" y="connsiteY152"/>
            </a:cxn>
            <a:cxn ang="0">
              <a:pos x="connsiteX153" y="connsiteY153"/>
            </a:cxn>
            <a:cxn ang="0">
              <a:pos x="connsiteX154" y="connsiteY154"/>
            </a:cxn>
            <a:cxn ang="0">
              <a:pos x="connsiteX155" y="connsiteY155"/>
            </a:cxn>
            <a:cxn ang="0">
              <a:pos x="connsiteX156" y="connsiteY156"/>
            </a:cxn>
            <a:cxn ang="0">
              <a:pos x="connsiteX157" y="connsiteY157"/>
            </a:cxn>
            <a:cxn ang="0">
              <a:pos x="connsiteX158" y="connsiteY158"/>
            </a:cxn>
            <a:cxn ang="0">
              <a:pos x="connsiteX159" y="connsiteY159"/>
            </a:cxn>
            <a:cxn ang="0">
              <a:pos x="connsiteX160" y="connsiteY160"/>
            </a:cxn>
            <a:cxn ang="0">
              <a:pos x="connsiteX161" y="connsiteY161"/>
            </a:cxn>
            <a:cxn ang="0">
              <a:pos x="connsiteX162" y="connsiteY162"/>
            </a:cxn>
            <a:cxn ang="0">
              <a:pos x="connsiteX163" y="connsiteY163"/>
            </a:cxn>
            <a:cxn ang="0">
              <a:pos x="connsiteX164" y="connsiteY164"/>
            </a:cxn>
            <a:cxn ang="0">
              <a:pos x="connsiteX165" y="connsiteY165"/>
            </a:cxn>
            <a:cxn ang="0">
              <a:pos x="connsiteX166" y="connsiteY166"/>
            </a:cxn>
            <a:cxn ang="0">
              <a:pos x="connsiteX167" y="connsiteY167"/>
            </a:cxn>
            <a:cxn ang="0">
              <a:pos x="connsiteX168" y="connsiteY168"/>
            </a:cxn>
            <a:cxn ang="0">
              <a:pos x="connsiteX169" y="connsiteY169"/>
            </a:cxn>
            <a:cxn ang="0">
              <a:pos x="connsiteX170" y="connsiteY170"/>
            </a:cxn>
            <a:cxn ang="0">
              <a:pos x="connsiteX171" y="connsiteY171"/>
            </a:cxn>
            <a:cxn ang="0">
              <a:pos x="connsiteX172" y="connsiteY172"/>
            </a:cxn>
            <a:cxn ang="0">
              <a:pos x="connsiteX173" y="connsiteY173"/>
            </a:cxn>
            <a:cxn ang="0">
              <a:pos x="connsiteX174" y="connsiteY174"/>
            </a:cxn>
            <a:cxn ang="0">
              <a:pos x="connsiteX175" y="connsiteY175"/>
            </a:cxn>
            <a:cxn ang="0">
              <a:pos x="connsiteX176" y="connsiteY176"/>
            </a:cxn>
            <a:cxn ang="0">
              <a:pos x="connsiteX177" y="connsiteY177"/>
            </a:cxn>
            <a:cxn ang="0">
              <a:pos x="connsiteX178" y="connsiteY178"/>
            </a:cxn>
            <a:cxn ang="0">
              <a:pos x="connsiteX179" y="connsiteY179"/>
            </a:cxn>
            <a:cxn ang="0">
              <a:pos x="connsiteX180" y="connsiteY180"/>
            </a:cxn>
            <a:cxn ang="0">
              <a:pos x="connsiteX181" y="connsiteY181"/>
            </a:cxn>
            <a:cxn ang="0">
              <a:pos x="connsiteX182" y="connsiteY182"/>
            </a:cxn>
            <a:cxn ang="0">
              <a:pos x="connsiteX183" y="connsiteY183"/>
            </a:cxn>
            <a:cxn ang="0">
              <a:pos x="connsiteX184" y="connsiteY184"/>
            </a:cxn>
            <a:cxn ang="0">
              <a:pos x="connsiteX185" y="connsiteY185"/>
            </a:cxn>
            <a:cxn ang="0">
              <a:pos x="connsiteX186" y="connsiteY186"/>
            </a:cxn>
            <a:cxn ang="0">
              <a:pos x="connsiteX187" y="connsiteY187"/>
            </a:cxn>
            <a:cxn ang="0">
              <a:pos x="connsiteX188" y="connsiteY188"/>
            </a:cxn>
            <a:cxn ang="0">
              <a:pos x="connsiteX189" y="connsiteY189"/>
            </a:cxn>
            <a:cxn ang="0">
              <a:pos x="connsiteX190" y="connsiteY190"/>
            </a:cxn>
            <a:cxn ang="0">
              <a:pos x="connsiteX191" y="connsiteY191"/>
            </a:cxn>
            <a:cxn ang="0">
              <a:pos x="connsiteX192" y="connsiteY192"/>
            </a:cxn>
            <a:cxn ang="0">
              <a:pos x="connsiteX193" y="connsiteY193"/>
            </a:cxn>
            <a:cxn ang="0">
              <a:pos x="connsiteX194" y="connsiteY194"/>
            </a:cxn>
            <a:cxn ang="0">
              <a:pos x="connsiteX195" y="connsiteY195"/>
            </a:cxn>
            <a:cxn ang="0">
              <a:pos x="connsiteX196" y="connsiteY196"/>
            </a:cxn>
            <a:cxn ang="0">
              <a:pos x="connsiteX197" y="connsiteY197"/>
            </a:cxn>
            <a:cxn ang="0">
              <a:pos x="connsiteX198" y="connsiteY198"/>
            </a:cxn>
            <a:cxn ang="0">
              <a:pos x="connsiteX199" y="connsiteY199"/>
            </a:cxn>
            <a:cxn ang="0">
              <a:pos x="connsiteX200" y="connsiteY200"/>
            </a:cxn>
            <a:cxn ang="0">
              <a:pos x="connsiteX201" y="connsiteY201"/>
            </a:cxn>
            <a:cxn ang="0">
              <a:pos x="connsiteX202" y="connsiteY202"/>
            </a:cxn>
            <a:cxn ang="0">
              <a:pos x="connsiteX203" y="connsiteY203"/>
            </a:cxn>
            <a:cxn ang="0">
              <a:pos x="connsiteX204" y="connsiteY204"/>
            </a:cxn>
            <a:cxn ang="0">
              <a:pos x="connsiteX205" y="connsiteY205"/>
            </a:cxn>
            <a:cxn ang="0">
              <a:pos x="connsiteX206" y="connsiteY206"/>
            </a:cxn>
            <a:cxn ang="0">
              <a:pos x="connsiteX207" y="connsiteY207"/>
            </a:cxn>
            <a:cxn ang="0">
              <a:pos x="connsiteX208" y="connsiteY208"/>
            </a:cxn>
            <a:cxn ang="0">
              <a:pos x="connsiteX209" y="connsiteY209"/>
            </a:cxn>
            <a:cxn ang="0">
              <a:pos x="connsiteX210" y="connsiteY210"/>
            </a:cxn>
            <a:cxn ang="0">
              <a:pos x="connsiteX211" y="connsiteY211"/>
            </a:cxn>
            <a:cxn ang="0">
              <a:pos x="connsiteX212" y="connsiteY212"/>
            </a:cxn>
            <a:cxn ang="0">
              <a:pos x="connsiteX213" y="connsiteY213"/>
            </a:cxn>
            <a:cxn ang="0">
              <a:pos x="connsiteX214" y="connsiteY214"/>
            </a:cxn>
            <a:cxn ang="0">
              <a:pos x="connsiteX215" y="connsiteY215"/>
            </a:cxn>
            <a:cxn ang="0">
              <a:pos x="connsiteX216" y="connsiteY216"/>
            </a:cxn>
            <a:cxn ang="0">
              <a:pos x="connsiteX217" y="connsiteY217"/>
            </a:cxn>
            <a:cxn ang="0">
              <a:pos x="connsiteX218" y="connsiteY218"/>
            </a:cxn>
            <a:cxn ang="0">
              <a:pos x="connsiteX219" y="connsiteY219"/>
            </a:cxn>
          </a:cxnLst>
          <a:rect l="l" t="t" r="r" b="b"/>
          <a:pathLst>
            <a:path w="606568" h="581671">
              <a:moveTo>
                <a:pt x="425891" y="420849"/>
              </a:moveTo>
              <a:cubicBezTo>
                <a:pt x="426377" y="436835"/>
                <a:pt x="426668" y="453113"/>
                <a:pt x="426862" y="470359"/>
              </a:cubicBezTo>
              <a:cubicBezTo>
                <a:pt x="431133" y="469875"/>
                <a:pt x="434920" y="468518"/>
                <a:pt x="438123" y="466387"/>
              </a:cubicBezTo>
              <a:cubicBezTo>
                <a:pt x="444531" y="462027"/>
                <a:pt x="453850" y="449528"/>
                <a:pt x="453850" y="439839"/>
              </a:cubicBezTo>
              <a:cubicBezTo>
                <a:pt x="453850" y="435963"/>
                <a:pt x="452394" y="433057"/>
                <a:pt x="449288" y="430925"/>
              </a:cubicBezTo>
              <a:cubicBezTo>
                <a:pt x="442880" y="426565"/>
                <a:pt x="435502" y="423368"/>
                <a:pt x="425891" y="420849"/>
              </a:cubicBezTo>
              <a:close/>
              <a:moveTo>
                <a:pt x="392107" y="352154"/>
              </a:moveTo>
              <a:cubicBezTo>
                <a:pt x="387933" y="352832"/>
                <a:pt x="384244" y="353995"/>
                <a:pt x="381040" y="355642"/>
              </a:cubicBezTo>
              <a:cubicBezTo>
                <a:pt x="378419" y="356998"/>
                <a:pt x="376477" y="358549"/>
                <a:pt x="375215" y="360389"/>
              </a:cubicBezTo>
              <a:cubicBezTo>
                <a:pt x="373759" y="362424"/>
                <a:pt x="373079" y="364749"/>
                <a:pt x="373371" y="367269"/>
              </a:cubicBezTo>
              <a:cubicBezTo>
                <a:pt x="374050" y="373470"/>
                <a:pt x="379875" y="379283"/>
                <a:pt x="387059" y="381124"/>
              </a:cubicBezTo>
              <a:cubicBezTo>
                <a:pt x="389195" y="381608"/>
                <a:pt x="391233" y="382093"/>
                <a:pt x="393369" y="382577"/>
              </a:cubicBezTo>
              <a:cubicBezTo>
                <a:pt x="393175" y="377539"/>
                <a:pt x="392981" y="372598"/>
                <a:pt x="392690" y="367559"/>
              </a:cubicBezTo>
              <a:cubicBezTo>
                <a:pt x="392495" y="362424"/>
                <a:pt x="392301" y="357289"/>
                <a:pt x="392107" y="352154"/>
              </a:cubicBezTo>
              <a:close/>
              <a:moveTo>
                <a:pt x="404825" y="306325"/>
              </a:moveTo>
              <a:cubicBezTo>
                <a:pt x="412688" y="306325"/>
                <a:pt x="421328" y="311848"/>
                <a:pt x="421814" y="322021"/>
              </a:cubicBezTo>
              <a:lnTo>
                <a:pt x="421814" y="322215"/>
              </a:lnTo>
              <a:cubicBezTo>
                <a:pt x="431522" y="323862"/>
                <a:pt x="440744" y="326769"/>
                <a:pt x="448899" y="330451"/>
              </a:cubicBezTo>
              <a:cubicBezTo>
                <a:pt x="451715" y="331807"/>
                <a:pt x="453850" y="333648"/>
                <a:pt x="455306" y="335780"/>
              </a:cubicBezTo>
              <a:cubicBezTo>
                <a:pt x="458219" y="339752"/>
                <a:pt x="458898" y="344790"/>
                <a:pt x="457928" y="349150"/>
              </a:cubicBezTo>
              <a:cubicBezTo>
                <a:pt x="455889" y="358645"/>
                <a:pt x="446958" y="363684"/>
                <a:pt x="438220" y="359614"/>
              </a:cubicBezTo>
              <a:cubicBezTo>
                <a:pt x="433658" y="357483"/>
                <a:pt x="428512" y="355739"/>
                <a:pt x="423173" y="354285"/>
              </a:cubicBezTo>
              <a:cubicBezTo>
                <a:pt x="423561" y="361358"/>
                <a:pt x="423852" y="368431"/>
                <a:pt x="424144" y="375407"/>
              </a:cubicBezTo>
              <a:cubicBezTo>
                <a:pt x="424241" y="379864"/>
                <a:pt x="424435" y="384224"/>
                <a:pt x="424629" y="388681"/>
              </a:cubicBezTo>
              <a:cubicBezTo>
                <a:pt x="440065" y="391975"/>
                <a:pt x="455986" y="396626"/>
                <a:pt x="469286" y="407187"/>
              </a:cubicBezTo>
              <a:cubicBezTo>
                <a:pt x="470742" y="408447"/>
                <a:pt x="472101" y="409706"/>
                <a:pt x="473363" y="410966"/>
              </a:cubicBezTo>
              <a:cubicBezTo>
                <a:pt x="480353" y="418136"/>
                <a:pt x="484236" y="427050"/>
                <a:pt x="484528" y="437126"/>
              </a:cubicBezTo>
              <a:cubicBezTo>
                <a:pt x="485207" y="454275"/>
                <a:pt x="475596" y="474525"/>
                <a:pt x="460258" y="488671"/>
              </a:cubicBezTo>
              <a:cubicBezTo>
                <a:pt x="451423" y="496810"/>
                <a:pt x="440259" y="501170"/>
                <a:pt x="427153" y="501558"/>
              </a:cubicBezTo>
              <a:lnTo>
                <a:pt x="427153" y="502527"/>
              </a:lnTo>
              <a:cubicBezTo>
                <a:pt x="427056" y="512506"/>
                <a:pt x="419484" y="516963"/>
                <a:pt x="412397" y="516963"/>
              </a:cubicBezTo>
              <a:cubicBezTo>
                <a:pt x="407834" y="516963"/>
                <a:pt x="403466" y="515219"/>
                <a:pt x="400456" y="512119"/>
              </a:cubicBezTo>
              <a:cubicBezTo>
                <a:pt x="397544" y="509212"/>
                <a:pt x="395990" y="505433"/>
                <a:pt x="396087" y="501073"/>
              </a:cubicBezTo>
              <a:lnTo>
                <a:pt x="395990" y="496035"/>
              </a:lnTo>
              <a:cubicBezTo>
                <a:pt x="378904" y="489737"/>
                <a:pt x="362206" y="478789"/>
                <a:pt x="350751" y="466484"/>
              </a:cubicBezTo>
              <a:cubicBezTo>
                <a:pt x="346576" y="461833"/>
                <a:pt x="345509" y="456116"/>
                <a:pt x="347936" y="450691"/>
              </a:cubicBezTo>
              <a:cubicBezTo>
                <a:pt x="350460" y="444780"/>
                <a:pt x="356673" y="440711"/>
                <a:pt x="362983" y="440711"/>
              </a:cubicBezTo>
              <a:cubicBezTo>
                <a:pt x="367158" y="440711"/>
                <a:pt x="370944" y="442455"/>
                <a:pt x="374050" y="445749"/>
              </a:cubicBezTo>
              <a:cubicBezTo>
                <a:pt x="379487" y="451756"/>
                <a:pt x="387544" y="457860"/>
                <a:pt x="395699" y="462317"/>
              </a:cubicBezTo>
              <a:cubicBezTo>
                <a:pt x="395505" y="445459"/>
                <a:pt x="395117" y="429859"/>
                <a:pt x="394631" y="414841"/>
              </a:cubicBezTo>
              <a:cubicBezTo>
                <a:pt x="387156" y="413485"/>
                <a:pt x="379293" y="411741"/>
                <a:pt x="371817" y="409028"/>
              </a:cubicBezTo>
              <a:cubicBezTo>
                <a:pt x="371429" y="408834"/>
                <a:pt x="371041" y="408640"/>
                <a:pt x="370555" y="408447"/>
              </a:cubicBezTo>
              <a:cubicBezTo>
                <a:pt x="368420" y="407575"/>
                <a:pt x="366381" y="406509"/>
                <a:pt x="364439" y="405346"/>
              </a:cubicBezTo>
              <a:cubicBezTo>
                <a:pt x="362303" y="403990"/>
                <a:pt x="360362" y="402536"/>
                <a:pt x="358420" y="400889"/>
              </a:cubicBezTo>
              <a:cubicBezTo>
                <a:pt x="352304" y="395464"/>
                <a:pt x="347353" y="388197"/>
                <a:pt x="344441" y="380058"/>
              </a:cubicBezTo>
              <a:cubicBezTo>
                <a:pt x="343955" y="378508"/>
                <a:pt x="343470" y="377054"/>
                <a:pt x="343082" y="375407"/>
              </a:cubicBezTo>
              <a:cubicBezTo>
                <a:pt x="340266" y="364071"/>
                <a:pt x="341917" y="353026"/>
                <a:pt x="347547" y="344209"/>
              </a:cubicBezTo>
              <a:cubicBezTo>
                <a:pt x="348615" y="342465"/>
                <a:pt x="349877" y="340818"/>
                <a:pt x="351236" y="339364"/>
              </a:cubicBezTo>
              <a:cubicBezTo>
                <a:pt x="353566" y="336748"/>
                <a:pt x="356285" y="334326"/>
                <a:pt x="359294" y="332291"/>
              </a:cubicBezTo>
              <a:cubicBezTo>
                <a:pt x="361333" y="330838"/>
                <a:pt x="363663" y="329482"/>
                <a:pt x="365993" y="328222"/>
              </a:cubicBezTo>
              <a:cubicBezTo>
                <a:pt x="368128" y="327156"/>
                <a:pt x="370361" y="326091"/>
                <a:pt x="372788" y="325219"/>
              </a:cubicBezTo>
              <a:cubicBezTo>
                <a:pt x="375506" y="324250"/>
                <a:pt x="378322" y="323378"/>
                <a:pt x="381331" y="322699"/>
              </a:cubicBezTo>
              <a:cubicBezTo>
                <a:pt x="384341" y="322021"/>
                <a:pt x="387447" y="321440"/>
                <a:pt x="390748" y="321052"/>
              </a:cubicBezTo>
              <a:lnTo>
                <a:pt x="390748" y="320859"/>
              </a:lnTo>
              <a:cubicBezTo>
                <a:pt x="390554" y="316692"/>
                <a:pt x="391816" y="313204"/>
                <a:pt x="394243" y="310491"/>
              </a:cubicBezTo>
              <a:cubicBezTo>
                <a:pt x="396864" y="307875"/>
                <a:pt x="400650" y="306325"/>
                <a:pt x="404825" y="306325"/>
              </a:cubicBezTo>
              <a:close/>
              <a:moveTo>
                <a:pt x="406108" y="283044"/>
              </a:moveTo>
              <a:cubicBezTo>
                <a:pt x="398636" y="283044"/>
                <a:pt x="391068" y="283916"/>
                <a:pt x="383596" y="285467"/>
              </a:cubicBezTo>
              <a:cubicBezTo>
                <a:pt x="381752" y="285854"/>
                <a:pt x="380006" y="286435"/>
                <a:pt x="378162" y="286823"/>
              </a:cubicBezTo>
              <a:cubicBezTo>
                <a:pt x="376415" y="287308"/>
                <a:pt x="374669" y="287695"/>
                <a:pt x="372922" y="288276"/>
              </a:cubicBezTo>
              <a:cubicBezTo>
                <a:pt x="370593" y="288955"/>
                <a:pt x="368361" y="289730"/>
                <a:pt x="366227" y="290602"/>
              </a:cubicBezTo>
              <a:cubicBezTo>
                <a:pt x="363898" y="291377"/>
                <a:pt x="361666" y="292152"/>
                <a:pt x="359434" y="293121"/>
              </a:cubicBezTo>
              <a:cubicBezTo>
                <a:pt x="341968" y="300776"/>
                <a:pt x="326636" y="312306"/>
                <a:pt x="314215" y="326356"/>
              </a:cubicBezTo>
              <a:cubicBezTo>
                <a:pt x="306064" y="335464"/>
                <a:pt x="299272" y="345735"/>
                <a:pt x="293838" y="356781"/>
              </a:cubicBezTo>
              <a:cubicBezTo>
                <a:pt x="292382" y="359784"/>
                <a:pt x="291121" y="362691"/>
                <a:pt x="289859" y="365792"/>
              </a:cubicBezTo>
              <a:cubicBezTo>
                <a:pt x="288695" y="368602"/>
                <a:pt x="287725" y="371315"/>
                <a:pt x="286754" y="374221"/>
              </a:cubicBezTo>
              <a:cubicBezTo>
                <a:pt x="284426" y="381295"/>
                <a:pt x="282582" y="388562"/>
                <a:pt x="281514" y="396023"/>
              </a:cubicBezTo>
              <a:cubicBezTo>
                <a:pt x="281126" y="398639"/>
                <a:pt x="280932" y="401255"/>
                <a:pt x="280738" y="403774"/>
              </a:cubicBezTo>
              <a:cubicBezTo>
                <a:pt x="280447" y="406293"/>
                <a:pt x="280350" y="408813"/>
                <a:pt x="280253" y="411429"/>
              </a:cubicBezTo>
              <a:cubicBezTo>
                <a:pt x="280059" y="418696"/>
                <a:pt x="280350" y="425963"/>
                <a:pt x="281417" y="433327"/>
              </a:cubicBezTo>
              <a:cubicBezTo>
                <a:pt x="282388" y="440303"/>
                <a:pt x="283940" y="446989"/>
                <a:pt x="285978" y="453481"/>
              </a:cubicBezTo>
              <a:cubicBezTo>
                <a:pt x="286560" y="455612"/>
                <a:pt x="287240" y="457744"/>
                <a:pt x="288016" y="459876"/>
              </a:cubicBezTo>
              <a:cubicBezTo>
                <a:pt x="288792" y="462007"/>
                <a:pt x="289568" y="464139"/>
                <a:pt x="290345" y="466174"/>
              </a:cubicBezTo>
              <a:cubicBezTo>
                <a:pt x="310237" y="514524"/>
                <a:pt x="356038" y="548049"/>
                <a:pt x="407564" y="548049"/>
              </a:cubicBezTo>
              <a:cubicBezTo>
                <a:pt x="413289" y="548049"/>
                <a:pt x="419014" y="547661"/>
                <a:pt x="424642" y="546789"/>
              </a:cubicBezTo>
              <a:cubicBezTo>
                <a:pt x="452491" y="542817"/>
                <a:pt x="493343" y="518012"/>
                <a:pt x="510518" y="494660"/>
              </a:cubicBezTo>
              <a:cubicBezTo>
                <a:pt x="529634" y="468499"/>
                <a:pt x="536621" y="434974"/>
                <a:pt x="530119" y="399995"/>
              </a:cubicBezTo>
              <a:cubicBezTo>
                <a:pt x="530119" y="399511"/>
                <a:pt x="530022" y="399123"/>
                <a:pt x="530022" y="398639"/>
              </a:cubicBezTo>
              <a:cubicBezTo>
                <a:pt x="528081" y="388562"/>
                <a:pt x="524879" y="378485"/>
                <a:pt x="520707" y="368602"/>
              </a:cubicBezTo>
              <a:cubicBezTo>
                <a:pt x="515370" y="355908"/>
                <a:pt x="508286" y="343797"/>
                <a:pt x="499747" y="332654"/>
              </a:cubicBezTo>
              <a:cubicBezTo>
                <a:pt x="490820" y="321220"/>
                <a:pt x="480243" y="310950"/>
                <a:pt x="468308" y="302811"/>
              </a:cubicBezTo>
              <a:cubicBezTo>
                <a:pt x="450453" y="290699"/>
                <a:pt x="429494" y="283044"/>
                <a:pt x="406108" y="283044"/>
              </a:cubicBezTo>
              <a:close/>
              <a:moveTo>
                <a:pt x="406108" y="249519"/>
              </a:moveTo>
              <a:cubicBezTo>
                <a:pt x="426680" y="249519"/>
                <a:pt x="446766" y="254461"/>
                <a:pt x="465397" y="263181"/>
              </a:cubicBezTo>
              <a:cubicBezTo>
                <a:pt x="482572" y="271126"/>
                <a:pt x="498389" y="282366"/>
                <a:pt x="512168" y="296222"/>
              </a:cubicBezTo>
              <a:cubicBezTo>
                <a:pt x="520513" y="304555"/>
                <a:pt x="528178" y="313663"/>
                <a:pt x="534971" y="323740"/>
              </a:cubicBezTo>
              <a:cubicBezTo>
                <a:pt x="541472" y="333623"/>
                <a:pt x="547100" y="344281"/>
                <a:pt x="551758" y="355424"/>
              </a:cubicBezTo>
              <a:cubicBezTo>
                <a:pt x="553893" y="360559"/>
                <a:pt x="555736" y="365792"/>
                <a:pt x="557483" y="371121"/>
              </a:cubicBezTo>
              <a:cubicBezTo>
                <a:pt x="559036" y="375965"/>
                <a:pt x="560394" y="380907"/>
                <a:pt x="561559" y="385946"/>
              </a:cubicBezTo>
              <a:cubicBezTo>
                <a:pt x="562044" y="388077"/>
                <a:pt x="562626" y="390112"/>
                <a:pt x="563014" y="392341"/>
              </a:cubicBezTo>
              <a:cubicBezTo>
                <a:pt x="571650" y="437009"/>
                <a:pt x="562626" y="480417"/>
                <a:pt x="537591" y="514524"/>
              </a:cubicBezTo>
              <a:cubicBezTo>
                <a:pt x="515370" y="544851"/>
                <a:pt x="465785" y="574889"/>
                <a:pt x="429397" y="580121"/>
              </a:cubicBezTo>
              <a:cubicBezTo>
                <a:pt x="422119" y="581090"/>
                <a:pt x="414841" y="581671"/>
                <a:pt x="407564" y="581671"/>
              </a:cubicBezTo>
              <a:cubicBezTo>
                <a:pt x="341774" y="581671"/>
                <a:pt x="283455" y="538941"/>
                <a:pt x="258808" y="477607"/>
              </a:cubicBezTo>
              <a:cubicBezTo>
                <a:pt x="257935" y="475572"/>
                <a:pt x="257159" y="473441"/>
                <a:pt x="256382" y="471309"/>
              </a:cubicBezTo>
              <a:cubicBezTo>
                <a:pt x="255606" y="469177"/>
                <a:pt x="254927" y="467046"/>
                <a:pt x="254248" y="464914"/>
              </a:cubicBezTo>
              <a:cubicBezTo>
                <a:pt x="251531" y="456290"/>
                <a:pt x="249396" y="447376"/>
                <a:pt x="248134" y="438171"/>
              </a:cubicBezTo>
              <a:cubicBezTo>
                <a:pt x="247455" y="433327"/>
                <a:pt x="246970" y="428579"/>
                <a:pt x="246679" y="423734"/>
              </a:cubicBezTo>
              <a:cubicBezTo>
                <a:pt x="246582" y="421409"/>
                <a:pt x="246582" y="419083"/>
                <a:pt x="246485" y="416855"/>
              </a:cubicBezTo>
              <a:cubicBezTo>
                <a:pt x="246485" y="414529"/>
                <a:pt x="246485" y="412204"/>
                <a:pt x="246582" y="409781"/>
              </a:cubicBezTo>
              <a:cubicBezTo>
                <a:pt x="246873" y="401642"/>
                <a:pt x="247746" y="393503"/>
                <a:pt x="249299" y="385558"/>
              </a:cubicBezTo>
              <a:cubicBezTo>
                <a:pt x="249299" y="385558"/>
                <a:pt x="249299" y="385461"/>
                <a:pt x="249299" y="385461"/>
              </a:cubicBezTo>
              <a:cubicBezTo>
                <a:pt x="249784" y="383039"/>
                <a:pt x="250269" y="380616"/>
                <a:pt x="250754" y="378194"/>
              </a:cubicBezTo>
              <a:cubicBezTo>
                <a:pt x="251337" y="375772"/>
                <a:pt x="252016" y="373252"/>
                <a:pt x="252695" y="370830"/>
              </a:cubicBezTo>
              <a:cubicBezTo>
                <a:pt x="258032" y="352033"/>
                <a:pt x="266474" y="334398"/>
                <a:pt x="277633" y="318604"/>
              </a:cubicBezTo>
              <a:cubicBezTo>
                <a:pt x="280350" y="314729"/>
                <a:pt x="283261" y="310950"/>
                <a:pt x="286269" y="307365"/>
              </a:cubicBezTo>
              <a:cubicBezTo>
                <a:pt x="291121" y="301551"/>
                <a:pt x="296361" y="296125"/>
                <a:pt x="301989" y="291086"/>
              </a:cubicBezTo>
              <a:cubicBezTo>
                <a:pt x="303153" y="290021"/>
                <a:pt x="304318" y="288955"/>
                <a:pt x="305482" y="287986"/>
              </a:cubicBezTo>
              <a:cubicBezTo>
                <a:pt x="307714" y="286048"/>
                <a:pt x="309946" y="284207"/>
                <a:pt x="312275" y="282463"/>
              </a:cubicBezTo>
              <a:cubicBezTo>
                <a:pt x="312857" y="281978"/>
                <a:pt x="313536" y="281494"/>
                <a:pt x="314118" y="281009"/>
              </a:cubicBezTo>
              <a:cubicBezTo>
                <a:pt x="315768" y="279750"/>
                <a:pt x="317320" y="278587"/>
                <a:pt x="318970" y="277521"/>
              </a:cubicBezTo>
              <a:cubicBezTo>
                <a:pt x="327703" y="271417"/>
                <a:pt x="337019" y="266185"/>
                <a:pt x="346917" y="262018"/>
              </a:cubicBezTo>
              <a:cubicBezTo>
                <a:pt x="351089" y="260177"/>
                <a:pt x="355262" y="258627"/>
                <a:pt x="359628" y="257174"/>
              </a:cubicBezTo>
              <a:cubicBezTo>
                <a:pt x="361860" y="256495"/>
                <a:pt x="364092" y="255720"/>
                <a:pt x="366421" y="255139"/>
              </a:cubicBezTo>
              <a:cubicBezTo>
                <a:pt x="368653" y="254461"/>
                <a:pt x="370884" y="253976"/>
                <a:pt x="373116" y="253395"/>
              </a:cubicBezTo>
              <a:cubicBezTo>
                <a:pt x="374378" y="253104"/>
                <a:pt x="375542" y="252813"/>
                <a:pt x="376707" y="252523"/>
              </a:cubicBezTo>
              <a:cubicBezTo>
                <a:pt x="379229" y="252038"/>
                <a:pt x="381655" y="251554"/>
                <a:pt x="384178" y="251263"/>
              </a:cubicBezTo>
              <a:cubicBezTo>
                <a:pt x="391456" y="250100"/>
                <a:pt x="398831" y="249519"/>
                <a:pt x="406108" y="249519"/>
              </a:cubicBezTo>
              <a:close/>
              <a:moveTo>
                <a:pt x="43372" y="175759"/>
              </a:moveTo>
              <a:cubicBezTo>
                <a:pt x="43566" y="188646"/>
                <a:pt x="43566" y="201532"/>
                <a:pt x="43760" y="214418"/>
              </a:cubicBezTo>
              <a:cubicBezTo>
                <a:pt x="94992" y="233021"/>
                <a:pt x="149038" y="246489"/>
                <a:pt x="202404" y="246489"/>
              </a:cubicBezTo>
              <a:cubicBezTo>
                <a:pt x="240246" y="246489"/>
                <a:pt x="277699" y="239610"/>
                <a:pt x="313794" y="223235"/>
              </a:cubicBezTo>
              <a:cubicBezTo>
                <a:pt x="315638" y="222363"/>
                <a:pt x="317578" y="221588"/>
                <a:pt x="319519" y="220716"/>
              </a:cubicBezTo>
              <a:cubicBezTo>
                <a:pt x="319616" y="207539"/>
                <a:pt x="319713" y="194362"/>
                <a:pt x="319907" y="181185"/>
              </a:cubicBezTo>
              <a:cubicBezTo>
                <a:pt x="317675" y="182251"/>
                <a:pt x="315444" y="183123"/>
                <a:pt x="313212" y="184092"/>
              </a:cubicBezTo>
              <a:cubicBezTo>
                <a:pt x="273042" y="202016"/>
                <a:pt x="229572" y="211124"/>
                <a:pt x="186103" y="211124"/>
              </a:cubicBezTo>
              <a:cubicBezTo>
                <a:pt x="136909" y="211124"/>
                <a:pt x="87715" y="199497"/>
                <a:pt x="43372" y="175759"/>
              </a:cubicBezTo>
              <a:close/>
              <a:moveTo>
                <a:pt x="321654" y="100088"/>
              </a:moveTo>
              <a:cubicBezTo>
                <a:pt x="318355" y="102122"/>
                <a:pt x="314862" y="103963"/>
                <a:pt x="311465" y="105901"/>
              </a:cubicBezTo>
              <a:cubicBezTo>
                <a:pt x="272265" y="127411"/>
                <a:pt x="227729" y="137875"/>
                <a:pt x="182804" y="137875"/>
              </a:cubicBezTo>
              <a:cubicBezTo>
                <a:pt x="133804" y="137875"/>
                <a:pt x="84513" y="125570"/>
                <a:pt x="41723" y="102026"/>
              </a:cubicBezTo>
              <a:cubicBezTo>
                <a:pt x="41917" y="110552"/>
                <a:pt x="42014" y="119078"/>
                <a:pt x="42208" y="127508"/>
              </a:cubicBezTo>
              <a:cubicBezTo>
                <a:pt x="43081" y="127992"/>
                <a:pt x="43954" y="128283"/>
                <a:pt x="44828" y="128864"/>
              </a:cubicBezTo>
              <a:cubicBezTo>
                <a:pt x="88006" y="156284"/>
                <a:pt x="137006" y="169752"/>
                <a:pt x="186200" y="169752"/>
              </a:cubicBezTo>
              <a:cubicBezTo>
                <a:pt x="229572" y="169752"/>
                <a:pt x="272945" y="159094"/>
                <a:pt x="312339" y="138553"/>
              </a:cubicBezTo>
              <a:cubicBezTo>
                <a:pt x="315153" y="137100"/>
                <a:pt x="318064" y="135743"/>
                <a:pt x="320877" y="134096"/>
              </a:cubicBezTo>
              <a:cubicBezTo>
                <a:pt x="321168" y="122760"/>
                <a:pt x="321363" y="111424"/>
                <a:pt x="321654" y="100088"/>
              </a:cubicBezTo>
              <a:close/>
              <a:moveTo>
                <a:pt x="170869" y="41275"/>
              </a:moveTo>
              <a:cubicBezTo>
                <a:pt x="132834" y="41275"/>
                <a:pt x="94798" y="48542"/>
                <a:pt x="58800" y="63948"/>
              </a:cubicBezTo>
              <a:cubicBezTo>
                <a:pt x="97030" y="84973"/>
                <a:pt x="142149" y="96890"/>
                <a:pt x="186685" y="96890"/>
              </a:cubicBezTo>
              <a:cubicBezTo>
                <a:pt x="225497" y="96890"/>
                <a:pt x="263921" y="87783"/>
                <a:pt x="296814" y="67823"/>
              </a:cubicBezTo>
              <a:cubicBezTo>
                <a:pt x="256450" y="50480"/>
                <a:pt x="213562" y="41275"/>
                <a:pt x="170869" y="41275"/>
              </a:cubicBezTo>
              <a:close/>
              <a:moveTo>
                <a:pt x="448008" y="35047"/>
              </a:moveTo>
              <a:cubicBezTo>
                <a:pt x="468705" y="34975"/>
                <a:pt x="489402" y="37203"/>
                <a:pt x="509638" y="41805"/>
              </a:cubicBezTo>
              <a:cubicBezTo>
                <a:pt x="529923" y="46553"/>
                <a:pt x="550887" y="51882"/>
                <a:pt x="570201" y="59924"/>
              </a:cubicBezTo>
              <a:cubicBezTo>
                <a:pt x="579325" y="63799"/>
                <a:pt x="603686" y="74941"/>
                <a:pt x="605627" y="86859"/>
              </a:cubicBezTo>
              <a:cubicBezTo>
                <a:pt x="608344" y="104299"/>
                <a:pt x="604365" y="125517"/>
                <a:pt x="603880" y="143248"/>
              </a:cubicBezTo>
              <a:cubicBezTo>
                <a:pt x="602327" y="211845"/>
                <a:pt x="602230" y="280539"/>
                <a:pt x="602230" y="349137"/>
              </a:cubicBezTo>
              <a:cubicBezTo>
                <a:pt x="602230" y="351074"/>
                <a:pt x="601939" y="352722"/>
                <a:pt x="601453" y="354272"/>
              </a:cubicBezTo>
              <a:cubicBezTo>
                <a:pt x="601162" y="357663"/>
                <a:pt x="599512" y="361151"/>
                <a:pt x="595727" y="364058"/>
              </a:cubicBezTo>
              <a:cubicBezTo>
                <a:pt x="589612" y="368805"/>
                <a:pt x="583013" y="373262"/>
                <a:pt x="576122" y="377525"/>
              </a:cubicBezTo>
              <a:cubicBezTo>
                <a:pt x="573986" y="366674"/>
                <a:pt x="570978" y="356210"/>
                <a:pt x="567193" y="346133"/>
              </a:cubicBezTo>
              <a:cubicBezTo>
                <a:pt x="568454" y="345067"/>
                <a:pt x="569231" y="343905"/>
                <a:pt x="569231" y="343033"/>
              </a:cubicBezTo>
              <a:cubicBezTo>
                <a:pt x="569231" y="331600"/>
                <a:pt x="569328" y="320167"/>
                <a:pt x="569425" y="308734"/>
              </a:cubicBezTo>
              <a:cubicBezTo>
                <a:pt x="563990" y="311738"/>
                <a:pt x="558360" y="314354"/>
                <a:pt x="552828" y="316873"/>
              </a:cubicBezTo>
              <a:cubicBezTo>
                <a:pt x="546908" y="306990"/>
                <a:pt x="540114" y="297882"/>
                <a:pt x="532641" y="289453"/>
              </a:cubicBezTo>
              <a:cubicBezTo>
                <a:pt x="545258" y="284512"/>
                <a:pt x="557681" y="278117"/>
                <a:pt x="569522" y="270269"/>
              </a:cubicBezTo>
              <a:cubicBezTo>
                <a:pt x="569619" y="262227"/>
                <a:pt x="569619" y="254186"/>
                <a:pt x="569619" y="246144"/>
              </a:cubicBezTo>
              <a:cubicBezTo>
                <a:pt x="547587" y="254767"/>
                <a:pt x="524973" y="259805"/>
                <a:pt x="502165" y="262034"/>
              </a:cubicBezTo>
              <a:cubicBezTo>
                <a:pt x="473631" y="241784"/>
                <a:pt x="439467" y="229866"/>
                <a:pt x="403265" y="229866"/>
              </a:cubicBezTo>
              <a:cubicBezTo>
                <a:pt x="395307" y="229866"/>
                <a:pt x="387348" y="230448"/>
                <a:pt x="379390" y="231610"/>
              </a:cubicBezTo>
              <a:cubicBezTo>
                <a:pt x="377351" y="231901"/>
                <a:pt x="375313" y="232289"/>
                <a:pt x="373275" y="232676"/>
              </a:cubicBezTo>
              <a:cubicBezTo>
                <a:pt x="373372" y="226475"/>
                <a:pt x="373372" y="220371"/>
                <a:pt x="373469" y="214267"/>
              </a:cubicBezTo>
              <a:cubicBezTo>
                <a:pt x="438302" y="233645"/>
                <a:pt x="507115" y="240234"/>
                <a:pt x="570007" y="210295"/>
              </a:cubicBezTo>
              <a:cubicBezTo>
                <a:pt x="570201" y="199831"/>
                <a:pt x="570201" y="189367"/>
                <a:pt x="570395" y="178903"/>
              </a:cubicBezTo>
              <a:cubicBezTo>
                <a:pt x="508765" y="207388"/>
                <a:pt x="437138" y="210586"/>
                <a:pt x="373857" y="186945"/>
              </a:cubicBezTo>
              <a:cubicBezTo>
                <a:pt x="374051" y="175221"/>
                <a:pt x="374246" y="163401"/>
                <a:pt x="374440" y="151677"/>
              </a:cubicBezTo>
              <a:cubicBezTo>
                <a:pt x="437332" y="179194"/>
                <a:pt x="510609" y="175124"/>
                <a:pt x="571172" y="141601"/>
              </a:cubicBezTo>
              <a:cubicBezTo>
                <a:pt x="571366" y="132493"/>
                <a:pt x="571560" y="123483"/>
                <a:pt x="571754" y="114472"/>
              </a:cubicBezTo>
              <a:cubicBezTo>
                <a:pt x="513812" y="149546"/>
                <a:pt x="438982" y="152937"/>
                <a:pt x="375119" y="129587"/>
              </a:cubicBezTo>
              <a:cubicBezTo>
                <a:pt x="375410" y="124451"/>
                <a:pt x="375798" y="119123"/>
                <a:pt x="376284" y="113503"/>
              </a:cubicBezTo>
              <a:cubicBezTo>
                <a:pt x="376769" y="107302"/>
                <a:pt x="377254" y="101004"/>
                <a:pt x="377545" y="94804"/>
              </a:cubicBezTo>
              <a:cubicBezTo>
                <a:pt x="432867" y="117863"/>
                <a:pt x="500418" y="119316"/>
                <a:pt x="551664" y="88893"/>
              </a:cubicBezTo>
              <a:cubicBezTo>
                <a:pt x="496148" y="65543"/>
                <a:pt x="434808" y="60892"/>
                <a:pt x="377837" y="78817"/>
              </a:cubicBezTo>
              <a:cubicBezTo>
                <a:pt x="377740" y="73585"/>
                <a:pt x="377448" y="68353"/>
                <a:pt x="376672" y="63315"/>
              </a:cubicBezTo>
              <a:cubicBezTo>
                <a:pt x="375798" y="57695"/>
                <a:pt x="372984" y="52269"/>
                <a:pt x="368422" y="47037"/>
              </a:cubicBezTo>
              <a:cubicBezTo>
                <a:pt x="374343" y="45100"/>
                <a:pt x="380360" y="43452"/>
                <a:pt x="386378" y="42096"/>
              </a:cubicBezTo>
              <a:cubicBezTo>
                <a:pt x="406614" y="37494"/>
                <a:pt x="427311" y="35120"/>
                <a:pt x="448008" y="35047"/>
              </a:cubicBezTo>
              <a:close/>
              <a:moveTo>
                <a:pt x="170287" y="0"/>
              </a:moveTo>
              <a:cubicBezTo>
                <a:pt x="195321" y="0"/>
                <a:pt x="220452" y="2810"/>
                <a:pt x="245000" y="8623"/>
              </a:cubicBezTo>
              <a:cubicBezTo>
                <a:pt x="270131" y="14437"/>
                <a:pt x="295844" y="21219"/>
                <a:pt x="319713" y="31392"/>
              </a:cubicBezTo>
              <a:cubicBezTo>
                <a:pt x="327475" y="34687"/>
                <a:pt x="344165" y="42438"/>
                <a:pt x="354547" y="51836"/>
              </a:cubicBezTo>
              <a:cubicBezTo>
                <a:pt x="359205" y="56099"/>
                <a:pt x="362601" y="60653"/>
                <a:pt x="363377" y="65304"/>
              </a:cubicBezTo>
              <a:cubicBezTo>
                <a:pt x="364250" y="71118"/>
                <a:pt x="364541" y="77222"/>
                <a:pt x="364541" y="83423"/>
              </a:cubicBezTo>
              <a:cubicBezTo>
                <a:pt x="364444" y="85167"/>
                <a:pt x="364444" y="86911"/>
                <a:pt x="364347" y="88655"/>
              </a:cubicBezTo>
              <a:cubicBezTo>
                <a:pt x="363959" y="100475"/>
                <a:pt x="362698" y="112684"/>
                <a:pt x="361921" y="124213"/>
              </a:cubicBezTo>
              <a:cubicBezTo>
                <a:pt x="361630" y="128380"/>
                <a:pt x="361339" y="132352"/>
                <a:pt x="361242" y="136228"/>
              </a:cubicBezTo>
              <a:cubicBezTo>
                <a:pt x="361242" y="139231"/>
                <a:pt x="361145" y="142235"/>
                <a:pt x="361145" y="145239"/>
              </a:cubicBezTo>
              <a:cubicBezTo>
                <a:pt x="360854" y="157350"/>
                <a:pt x="360660" y="169364"/>
                <a:pt x="360466" y="181476"/>
              </a:cubicBezTo>
              <a:cubicBezTo>
                <a:pt x="360369" y="190971"/>
                <a:pt x="360175" y="200466"/>
                <a:pt x="360078" y="209961"/>
              </a:cubicBezTo>
              <a:cubicBezTo>
                <a:pt x="359981" y="218488"/>
                <a:pt x="359884" y="227014"/>
                <a:pt x="359787" y="235637"/>
              </a:cubicBezTo>
              <a:cubicBezTo>
                <a:pt x="343389" y="239998"/>
                <a:pt x="327961" y="246780"/>
                <a:pt x="313988" y="255597"/>
              </a:cubicBezTo>
              <a:cubicBezTo>
                <a:pt x="304382" y="261604"/>
                <a:pt x="295359" y="268580"/>
                <a:pt x="287111" y="276428"/>
              </a:cubicBezTo>
              <a:cubicBezTo>
                <a:pt x="259069" y="284083"/>
                <a:pt x="230446" y="287571"/>
                <a:pt x="201725" y="287571"/>
              </a:cubicBezTo>
              <a:cubicBezTo>
                <a:pt x="148941" y="287571"/>
                <a:pt x="95671" y="276041"/>
                <a:pt x="44246" y="258407"/>
              </a:cubicBezTo>
              <a:cubicBezTo>
                <a:pt x="44343" y="271971"/>
                <a:pt x="44343" y="285536"/>
                <a:pt x="44440" y="299101"/>
              </a:cubicBezTo>
              <a:cubicBezTo>
                <a:pt x="45895" y="299488"/>
                <a:pt x="47351" y="300070"/>
                <a:pt x="48903" y="300942"/>
              </a:cubicBezTo>
              <a:cubicBezTo>
                <a:pt x="91887" y="324680"/>
                <a:pt x="138461" y="337566"/>
                <a:pt x="184551" y="337566"/>
              </a:cubicBezTo>
              <a:cubicBezTo>
                <a:pt x="206285" y="337566"/>
                <a:pt x="228020" y="334563"/>
                <a:pt x="249172" y="328652"/>
              </a:cubicBezTo>
              <a:cubicBezTo>
                <a:pt x="242186" y="342992"/>
                <a:pt x="237044" y="358495"/>
                <a:pt x="234036" y="374675"/>
              </a:cubicBezTo>
              <a:cubicBezTo>
                <a:pt x="218026" y="377485"/>
                <a:pt x="201822" y="378842"/>
                <a:pt x="185618" y="378842"/>
              </a:cubicBezTo>
              <a:cubicBezTo>
                <a:pt x="137685" y="378842"/>
                <a:pt x="89461" y="367021"/>
                <a:pt x="44537" y="345027"/>
              </a:cubicBezTo>
              <a:cubicBezTo>
                <a:pt x="44634" y="359367"/>
                <a:pt x="44731" y="373610"/>
                <a:pt x="44731" y="387852"/>
              </a:cubicBezTo>
              <a:cubicBezTo>
                <a:pt x="44731" y="394538"/>
                <a:pt x="79855" y="409944"/>
                <a:pt x="85580" y="412560"/>
              </a:cubicBezTo>
              <a:cubicBezTo>
                <a:pt x="99261" y="418857"/>
                <a:pt x="113525" y="423508"/>
                <a:pt x="128176" y="426609"/>
              </a:cubicBezTo>
              <a:cubicBezTo>
                <a:pt x="145351" y="430290"/>
                <a:pt x="163010" y="432035"/>
                <a:pt x="180669" y="432035"/>
              </a:cubicBezTo>
              <a:cubicBezTo>
                <a:pt x="183968" y="432035"/>
                <a:pt x="187267" y="432035"/>
                <a:pt x="190469" y="431841"/>
              </a:cubicBezTo>
              <a:cubicBezTo>
                <a:pt x="203957" y="431356"/>
                <a:pt x="217347" y="429903"/>
                <a:pt x="230446" y="427481"/>
              </a:cubicBezTo>
              <a:cubicBezTo>
                <a:pt x="230834" y="427384"/>
                <a:pt x="231222" y="427287"/>
                <a:pt x="231610" y="427287"/>
              </a:cubicBezTo>
              <a:cubicBezTo>
                <a:pt x="231901" y="430290"/>
                <a:pt x="232289" y="433294"/>
                <a:pt x="232677" y="436298"/>
              </a:cubicBezTo>
              <a:cubicBezTo>
                <a:pt x="234230" y="447343"/>
                <a:pt x="236850" y="458001"/>
                <a:pt x="240149" y="468272"/>
              </a:cubicBezTo>
              <a:cubicBezTo>
                <a:pt x="222683" y="472050"/>
                <a:pt x="204636" y="473988"/>
                <a:pt x="186394" y="473988"/>
              </a:cubicBezTo>
              <a:cubicBezTo>
                <a:pt x="123810" y="473988"/>
                <a:pt x="59964" y="452382"/>
                <a:pt x="12032" y="414400"/>
              </a:cubicBezTo>
              <a:cubicBezTo>
                <a:pt x="7374" y="410719"/>
                <a:pt x="5337" y="406359"/>
                <a:pt x="5046" y="401998"/>
              </a:cubicBezTo>
              <a:cubicBezTo>
                <a:pt x="4463" y="400061"/>
                <a:pt x="4075" y="397929"/>
                <a:pt x="4075" y="395507"/>
              </a:cubicBezTo>
              <a:cubicBezTo>
                <a:pt x="4075" y="285633"/>
                <a:pt x="3881" y="175759"/>
                <a:pt x="0" y="65885"/>
              </a:cubicBezTo>
              <a:cubicBezTo>
                <a:pt x="0" y="64238"/>
                <a:pt x="97" y="62785"/>
                <a:pt x="388" y="61332"/>
              </a:cubicBezTo>
              <a:cubicBezTo>
                <a:pt x="-776" y="54065"/>
                <a:pt x="1844" y="46410"/>
                <a:pt x="10091" y="41760"/>
              </a:cubicBezTo>
              <a:cubicBezTo>
                <a:pt x="35804" y="27323"/>
                <a:pt x="64331" y="15599"/>
                <a:pt x="93052" y="8914"/>
              </a:cubicBezTo>
              <a:cubicBezTo>
                <a:pt x="118376" y="3004"/>
                <a:pt x="144283" y="0"/>
                <a:pt x="170287" y="0"/>
              </a:cubicBezTo>
              <a:close/>
            </a:path>
          </a:pathLst>
        </a:custGeom>
        <a:solidFill>
          <a:schemeClr val="bg1"/>
        </a:solidFill>
        <a:ln>
          <a:noFill/>
        </a:ln>
      </xdr:spPr>
      <xdr:txBody>
        <a:bodyPr wrap="square"/>
        <a:lstStyle/>
        <a:p>
          <a:endParaRPr lang="zh-CN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</xdr:row>
          <xdr:rowOff>114300</xdr:rowOff>
        </xdr:from>
        <xdr:to>
          <xdr:col>3</xdr:col>
          <xdr:colOff>473449</xdr:colOff>
          <xdr:row>9</xdr:row>
          <xdr:rowOff>163286</xdr:rowOff>
        </xdr:to>
        <xdr:pic>
          <xdr:nvPicPr>
            <xdr:cNvPr id="81" name="圖片 80"/>
            <xdr:cNvPicPr>
              <a:picLocks noChangeAspect="1" noChangeArrowheads="1"/>
              <a:extLst>
                <a:ext uri="{84589F7E-364E-4C9E-8A38-B11213B215E9}">
                  <a14:cameraTool cellRange="照相機!$H$5" spid="_x0000_s118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>
            <a:xfrm>
              <a:off x="771525" y="1143000"/>
              <a:ext cx="1758950" cy="56324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1</xdr:col>
      <xdr:colOff>26377</xdr:colOff>
      <xdr:row>6</xdr:row>
      <xdr:rowOff>83527</xdr:rowOff>
    </xdr:from>
    <xdr:to>
      <xdr:col>3</xdr:col>
      <xdr:colOff>531202</xdr:colOff>
      <xdr:row>10</xdr:row>
      <xdr:rowOff>54952</xdr:rowOff>
    </xdr:to>
    <xdr:sp macro="" textlink="">
      <xdr:nvSpPr>
        <xdr:cNvPr id="84" name="任意多邊形: 形狀 83"/>
        <xdr:cNvSpPr/>
      </xdr:nvSpPr>
      <xdr:spPr>
        <a:xfrm>
          <a:off x="711835" y="1111885"/>
          <a:ext cx="1876425" cy="657225"/>
        </a:xfrm>
        <a:custGeom>
          <a:avLst/>
          <a:gdLst>
            <a:gd name="connsiteX0" fmla="*/ 114301 w 1876425"/>
            <a:gd name="connsiteY0" fmla="*/ 95251 h 657225"/>
            <a:gd name="connsiteX1" fmla="*/ 114301 w 1876425"/>
            <a:gd name="connsiteY1" fmla="*/ 571501 h 657225"/>
            <a:gd name="connsiteX2" fmla="*/ 1762125 w 1876425"/>
            <a:gd name="connsiteY2" fmla="*/ 571501 h 657225"/>
            <a:gd name="connsiteX3" fmla="*/ 1762125 w 1876425"/>
            <a:gd name="connsiteY3" fmla="*/ 95251 h 657225"/>
            <a:gd name="connsiteX4" fmla="*/ 0 w 1876425"/>
            <a:gd name="connsiteY4" fmla="*/ 0 h 657225"/>
            <a:gd name="connsiteX5" fmla="*/ 1876425 w 1876425"/>
            <a:gd name="connsiteY5" fmla="*/ 0 h 657225"/>
            <a:gd name="connsiteX6" fmla="*/ 1876425 w 1876425"/>
            <a:gd name="connsiteY6" fmla="*/ 657225 h 657225"/>
            <a:gd name="connsiteX7" fmla="*/ 0 w 1876425"/>
            <a:gd name="connsiteY7" fmla="*/ 657225 h 6572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1876425" h="657225">
              <a:moveTo>
                <a:pt x="114301" y="95251"/>
              </a:moveTo>
              <a:lnTo>
                <a:pt x="114301" y="571501"/>
              </a:lnTo>
              <a:lnTo>
                <a:pt x="1762125" y="571501"/>
              </a:lnTo>
              <a:lnTo>
                <a:pt x="1762125" y="95251"/>
              </a:lnTo>
              <a:close/>
              <a:moveTo>
                <a:pt x="0" y="0"/>
              </a:moveTo>
              <a:lnTo>
                <a:pt x="1876425" y="0"/>
              </a:lnTo>
              <a:lnTo>
                <a:pt x="1876425" y="657225"/>
              </a:lnTo>
              <a:lnTo>
                <a:pt x="0" y="657225"/>
              </a:lnTo>
              <a:close/>
            </a:path>
          </a:pathLst>
        </a:cu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</xdr:row>
          <xdr:rowOff>114300</xdr:rowOff>
        </xdr:from>
        <xdr:to>
          <xdr:col>8</xdr:col>
          <xdr:colOff>540124</xdr:colOff>
          <xdr:row>9</xdr:row>
          <xdr:rowOff>163286</xdr:rowOff>
        </xdr:to>
        <xdr:pic>
          <xdr:nvPicPr>
            <xdr:cNvPr id="85" name="圖片 84"/>
            <xdr:cNvPicPr>
              <a:picLocks noChangeAspect="1" noChangeArrowheads="1"/>
              <a:extLst>
                <a:ext uri="{84589F7E-364E-4C9E-8A38-B11213B215E9}">
                  <a14:cameraTool cellRange="照相機!$H$28" spid="_x0000_s118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>
            <a:xfrm>
              <a:off x="4267200" y="1143000"/>
              <a:ext cx="1758950" cy="56324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6</xdr:col>
      <xdr:colOff>54952</xdr:colOff>
      <xdr:row>6</xdr:row>
      <xdr:rowOff>83527</xdr:rowOff>
    </xdr:from>
    <xdr:to>
      <xdr:col>8</xdr:col>
      <xdr:colOff>647700</xdr:colOff>
      <xdr:row>10</xdr:row>
      <xdr:rowOff>54952</xdr:rowOff>
    </xdr:to>
    <xdr:sp macro="" textlink="">
      <xdr:nvSpPr>
        <xdr:cNvPr id="86" name="任意多邊形: 形狀 85"/>
        <xdr:cNvSpPr/>
      </xdr:nvSpPr>
      <xdr:spPr>
        <a:xfrm>
          <a:off x="4169410" y="1111885"/>
          <a:ext cx="1964690" cy="657225"/>
        </a:xfrm>
        <a:custGeom>
          <a:avLst/>
          <a:gdLst>
            <a:gd name="connsiteX0" fmla="*/ 114301 w 1876425"/>
            <a:gd name="connsiteY0" fmla="*/ 95251 h 657225"/>
            <a:gd name="connsiteX1" fmla="*/ 114301 w 1876425"/>
            <a:gd name="connsiteY1" fmla="*/ 571501 h 657225"/>
            <a:gd name="connsiteX2" fmla="*/ 1762125 w 1876425"/>
            <a:gd name="connsiteY2" fmla="*/ 571501 h 657225"/>
            <a:gd name="connsiteX3" fmla="*/ 1762125 w 1876425"/>
            <a:gd name="connsiteY3" fmla="*/ 95251 h 657225"/>
            <a:gd name="connsiteX4" fmla="*/ 0 w 1876425"/>
            <a:gd name="connsiteY4" fmla="*/ 0 h 657225"/>
            <a:gd name="connsiteX5" fmla="*/ 1876425 w 1876425"/>
            <a:gd name="connsiteY5" fmla="*/ 0 h 657225"/>
            <a:gd name="connsiteX6" fmla="*/ 1876425 w 1876425"/>
            <a:gd name="connsiteY6" fmla="*/ 657225 h 657225"/>
            <a:gd name="connsiteX7" fmla="*/ 0 w 1876425"/>
            <a:gd name="connsiteY7" fmla="*/ 657225 h 6572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1876425" h="657225">
              <a:moveTo>
                <a:pt x="114301" y="95251"/>
              </a:moveTo>
              <a:lnTo>
                <a:pt x="114301" y="571501"/>
              </a:lnTo>
              <a:lnTo>
                <a:pt x="1762125" y="571501"/>
              </a:lnTo>
              <a:lnTo>
                <a:pt x="1762125" y="95251"/>
              </a:lnTo>
              <a:close/>
              <a:moveTo>
                <a:pt x="0" y="0"/>
              </a:moveTo>
              <a:lnTo>
                <a:pt x="1876425" y="0"/>
              </a:lnTo>
              <a:lnTo>
                <a:pt x="1876425" y="657225"/>
              </a:lnTo>
              <a:lnTo>
                <a:pt x="0" y="657225"/>
              </a:lnTo>
              <a:close/>
            </a:path>
          </a:pathLst>
        </a:cu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6</xdr:row>
          <xdr:rowOff>121627</xdr:rowOff>
        </xdr:from>
        <xdr:to>
          <xdr:col>13</xdr:col>
          <xdr:colOff>425824</xdr:colOff>
          <xdr:row>10</xdr:row>
          <xdr:rowOff>2094</xdr:rowOff>
        </xdr:to>
        <xdr:pic>
          <xdr:nvPicPr>
            <xdr:cNvPr id="87" name="圖片 86"/>
            <xdr:cNvPicPr>
              <a:picLocks noChangeAspect="1" noChangeArrowheads="1"/>
              <a:extLst>
                <a:ext uri="{84589F7E-364E-4C9E-8A38-B11213B215E9}">
                  <a14:cameraTool cellRange="照相機!$H$13" spid="_x0000_s1183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>
            <a:xfrm>
              <a:off x="7581900" y="1149985"/>
              <a:ext cx="1758950" cy="56642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10</xdr:col>
      <xdr:colOff>655027</xdr:colOff>
      <xdr:row>6</xdr:row>
      <xdr:rowOff>68873</xdr:rowOff>
    </xdr:from>
    <xdr:to>
      <xdr:col>13</xdr:col>
      <xdr:colOff>523875</xdr:colOff>
      <xdr:row>10</xdr:row>
      <xdr:rowOff>80596</xdr:rowOff>
    </xdr:to>
    <xdr:sp macro="" textlink="">
      <xdr:nvSpPr>
        <xdr:cNvPr id="88" name="任意多邊形: 形狀 87"/>
        <xdr:cNvSpPr/>
      </xdr:nvSpPr>
      <xdr:spPr>
        <a:xfrm>
          <a:off x="7512685" y="1097280"/>
          <a:ext cx="1926590" cy="697230"/>
        </a:xfrm>
        <a:custGeom>
          <a:avLst/>
          <a:gdLst>
            <a:gd name="connsiteX0" fmla="*/ 114301 w 1876425"/>
            <a:gd name="connsiteY0" fmla="*/ 95251 h 657225"/>
            <a:gd name="connsiteX1" fmla="*/ 114301 w 1876425"/>
            <a:gd name="connsiteY1" fmla="*/ 571501 h 657225"/>
            <a:gd name="connsiteX2" fmla="*/ 1762125 w 1876425"/>
            <a:gd name="connsiteY2" fmla="*/ 571501 h 657225"/>
            <a:gd name="connsiteX3" fmla="*/ 1762125 w 1876425"/>
            <a:gd name="connsiteY3" fmla="*/ 95251 h 657225"/>
            <a:gd name="connsiteX4" fmla="*/ 0 w 1876425"/>
            <a:gd name="connsiteY4" fmla="*/ 0 h 657225"/>
            <a:gd name="connsiteX5" fmla="*/ 1876425 w 1876425"/>
            <a:gd name="connsiteY5" fmla="*/ 0 h 657225"/>
            <a:gd name="connsiteX6" fmla="*/ 1876425 w 1876425"/>
            <a:gd name="connsiteY6" fmla="*/ 657225 h 657225"/>
            <a:gd name="connsiteX7" fmla="*/ 0 w 1876425"/>
            <a:gd name="connsiteY7" fmla="*/ 657225 h 6572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1876425" h="657225">
              <a:moveTo>
                <a:pt x="114301" y="95251"/>
              </a:moveTo>
              <a:lnTo>
                <a:pt x="114301" y="571501"/>
              </a:lnTo>
              <a:lnTo>
                <a:pt x="1762125" y="571501"/>
              </a:lnTo>
              <a:lnTo>
                <a:pt x="1762125" y="95251"/>
              </a:lnTo>
              <a:close/>
              <a:moveTo>
                <a:pt x="0" y="0"/>
              </a:moveTo>
              <a:lnTo>
                <a:pt x="1876425" y="0"/>
              </a:lnTo>
              <a:lnTo>
                <a:pt x="1876425" y="657225"/>
              </a:lnTo>
              <a:lnTo>
                <a:pt x="0" y="657225"/>
              </a:lnTo>
              <a:close/>
            </a:path>
          </a:pathLst>
        </a:cu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285751</xdr:colOff>
      <xdr:row>9</xdr:row>
      <xdr:rowOff>93054</xdr:rowOff>
    </xdr:from>
    <xdr:to>
      <xdr:col>3</xdr:col>
      <xdr:colOff>601541</xdr:colOff>
      <xdr:row>11</xdr:row>
      <xdr:rowOff>70247</xdr:rowOff>
    </xdr:to>
    <xdr:grpSp>
      <xdr:nvGrpSpPr>
        <xdr:cNvPr id="91" name="組合 90"/>
        <xdr:cNvGrpSpPr/>
      </xdr:nvGrpSpPr>
      <xdr:grpSpPr>
        <a:xfrm>
          <a:off x="285751" y="1636104"/>
          <a:ext cx="2373190" cy="320093"/>
          <a:chOff x="285751" y="1646742"/>
          <a:chExt cx="2366498" cy="322412"/>
        </a:xfrm>
      </xdr:grpSpPr>
      <xdr:sp macro="" textlink="">
        <xdr:nvSpPr>
          <xdr:cNvPr id="74" name="文本框 31"/>
          <xdr:cNvSpPr txBox="1"/>
        </xdr:nvSpPr>
        <xdr:spPr>
          <a:xfrm>
            <a:off x="369821" y="1646742"/>
            <a:ext cx="2282428" cy="28813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1050" b="0">
                <a:solidFill>
                  <a:sysClr val="windowText" lastClr="000000"/>
                </a:solidFill>
                <a:latin typeface="微軟雅黑" panose="020B0503020204020204" pitchFamily="34" charset="-122"/>
                <a:ea typeface="微軟雅黑" panose="020B0503020204020204" pitchFamily="34" charset="-122"/>
              </a:rPr>
              <a:t>較去年同期資產負債率增長了：</a:t>
            </a:r>
          </a:p>
        </xdr:txBody>
      </xdr:sp>
      <xdr:pic>
        <xdr:nvPicPr>
          <xdr:cNvPr id="90" name="圖片 89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85751" y="1683405"/>
            <a:ext cx="229993" cy="285749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229792</xdr:colOff>
      <xdr:row>9</xdr:row>
      <xdr:rowOff>102579</xdr:rowOff>
    </xdr:from>
    <xdr:to>
      <xdr:col>8</xdr:col>
      <xdr:colOff>516275</xdr:colOff>
      <xdr:row>11</xdr:row>
      <xdr:rowOff>79772</xdr:rowOff>
    </xdr:to>
    <xdr:grpSp>
      <xdr:nvGrpSpPr>
        <xdr:cNvPr id="92" name="組合 91"/>
        <xdr:cNvGrpSpPr/>
      </xdr:nvGrpSpPr>
      <xdr:grpSpPr>
        <a:xfrm>
          <a:off x="3658792" y="1645629"/>
          <a:ext cx="2343883" cy="320093"/>
          <a:chOff x="285751" y="1656336"/>
          <a:chExt cx="2337380" cy="322412"/>
        </a:xfrm>
      </xdr:grpSpPr>
      <xdr:sp macro="" textlink="">
        <xdr:nvSpPr>
          <xdr:cNvPr id="93" name="文本框 31"/>
          <xdr:cNvSpPr txBox="1"/>
        </xdr:nvSpPr>
        <xdr:spPr>
          <a:xfrm>
            <a:off x="340703" y="1656336"/>
            <a:ext cx="2282428" cy="28813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1000" b="0">
                <a:solidFill>
                  <a:sysClr val="windowText" lastClr="000000"/>
                </a:solidFill>
                <a:latin typeface="微軟雅黑" panose="020B0503020204020204" pitchFamily="34" charset="-122"/>
                <a:ea typeface="微軟雅黑" panose="020B0503020204020204" pitchFamily="34" charset="-122"/>
              </a:rPr>
              <a:t>較去年同期年度淨利潤增長了：</a:t>
            </a:r>
          </a:p>
        </xdr:txBody>
      </xdr:sp>
      <xdr:pic>
        <xdr:nvPicPr>
          <xdr:cNvPr id="94" name="圖片 93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85751" y="1692999"/>
            <a:ext cx="229993" cy="285749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155768</xdr:colOff>
      <xdr:row>9</xdr:row>
      <xdr:rowOff>109904</xdr:rowOff>
    </xdr:from>
    <xdr:to>
      <xdr:col>13</xdr:col>
      <xdr:colOff>383384</xdr:colOff>
      <xdr:row>11</xdr:row>
      <xdr:rowOff>53204</xdr:rowOff>
    </xdr:to>
    <xdr:sp macro="" textlink="">
      <xdr:nvSpPr>
        <xdr:cNvPr id="96" name="文本框 31"/>
        <xdr:cNvSpPr txBox="1"/>
      </xdr:nvSpPr>
      <xdr:spPr>
        <a:xfrm>
          <a:off x="7013768" y="1652954"/>
          <a:ext cx="2285016" cy="2862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 b="0">
              <a:solidFill>
                <a:sysClr val="windowText" lastClr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較去年同期銷售淨利率減少了：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10</xdr:row>
          <xdr:rowOff>0</xdr:rowOff>
        </xdr:from>
        <xdr:to>
          <xdr:col>9</xdr:col>
          <xdr:colOff>271970</xdr:colOff>
          <xdr:row>11</xdr:row>
          <xdr:rowOff>0</xdr:rowOff>
        </xdr:to>
        <xdr:pic>
          <xdr:nvPicPr>
            <xdr:cNvPr id="103" name="圖片 102"/>
            <xdr:cNvPicPr>
              <a:picLocks noChangeAspect="1" noChangeArrowheads="1"/>
              <a:extLst>
                <a:ext uri="{84589F7E-364E-4C9E-8A38-B11213B215E9}">
                  <a14:cameraTool cellRange="照相機!$K$41" spid="_x0000_s1184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>
            <a:xfrm>
              <a:off x="5753100" y="1714500"/>
              <a:ext cx="690880" cy="1714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8</xdr:col>
      <xdr:colOff>666750</xdr:colOff>
      <xdr:row>9</xdr:row>
      <xdr:rowOff>123825</xdr:rowOff>
    </xdr:from>
    <xdr:to>
      <xdr:col>9</xdr:col>
      <xdr:colOff>466725</xdr:colOff>
      <xdr:row>11</xdr:row>
      <xdr:rowOff>66984</xdr:rowOff>
    </xdr:to>
    <xdr:sp macro="" textlink="">
      <xdr:nvSpPr>
        <xdr:cNvPr id="105" name="文本框 31"/>
        <xdr:cNvSpPr txBox="1"/>
      </xdr:nvSpPr>
      <xdr:spPr>
        <a:xfrm>
          <a:off x="6153150" y="1666875"/>
          <a:ext cx="485775" cy="28575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000" b="0">
              <a:solidFill>
                <a:sysClr val="windowText" lastClr="000000"/>
              </a:solidFill>
              <a:latin typeface="方正楷體簡體" panose="03000509000000000000" pitchFamily="2" charset="-122"/>
              <a:ea typeface="方正楷體簡體" panose="03000509000000000000" pitchFamily="2" charset="-122"/>
            </a:rPr>
            <a:t>元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135421</xdr:colOff>
          <xdr:row>9</xdr:row>
          <xdr:rowOff>165652</xdr:rowOff>
        </xdr:from>
        <xdr:to>
          <xdr:col>14</xdr:col>
          <xdr:colOff>138623</xdr:colOff>
          <xdr:row>10</xdr:row>
          <xdr:rowOff>168053</xdr:rowOff>
        </xdr:to>
        <xdr:pic>
          <xdr:nvPicPr>
            <xdr:cNvPr id="106" name="圖片 105"/>
            <xdr:cNvPicPr>
              <a:picLocks noChangeAspect="1" noChangeArrowheads="1"/>
              <a:extLst>
                <a:ext uri="{84589F7E-364E-4C9E-8A38-B11213B215E9}">
                  <a14:cameraTool cellRange="照相機!$K$44" spid="_x0000_s1185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>
            <a:xfrm>
              <a:off x="9050655" y="1708150"/>
              <a:ext cx="688975" cy="17399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10</xdr:col>
      <xdr:colOff>79928</xdr:colOff>
      <xdr:row>9</xdr:row>
      <xdr:rowOff>126883</xdr:rowOff>
    </xdr:from>
    <xdr:to>
      <xdr:col>10</xdr:col>
      <xdr:colOff>328894</xdr:colOff>
      <xdr:row>11</xdr:row>
      <xdr:rowOff>121973</xdr:rowOff>
    </xdr:to>
    <xdr:pic>
      <xdr:nvPicPr>
        <xdr:cNvPr id="110" name="圖片 10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937375" y="1669415"/>
          <a:ext cx="248920" cy="338455"/>
        </a:xfrm>
        <a:prstGeom prst="rect">
          <a:avLst/>
        </a:prstGeom>
      </xdr:spPr>
    </xdr:pic>
    <xdr:clientData/>
  </xdr:twoCellAnchor>
  <xdr:twoCellAnchor>
    <xdr:from>
      <xdr:col>0</xdr:col>
      <xdr:colOff>230475</xdr:colOff>
      <xdr:row>12</xdr:row>
      <xdr:rowOff>161363</xdr:rowOff>
    </xdr:from>
    <xdr:to>
      <xdr:col>4</xdr:col>
      <xdr:colOff>599665</xdr:colOff>
      <xdr:row>17</xdr:row>
      <xdr:rowOff>56031</xdr:rowOff>
    </xdr:to>
    <xdr:sp macro="" textlink="">
      <xdr:nvSpPr>
        <xdr:cNvPr id="111" name="矩形: 圓角 110"/>
        <xdr:cNvSpPr/>
      </xdr:nvSpPr>
      <xdr:spPr>
        <a:xfrm>
          <a:off x="229870" y="2218690"/>
          <a:ext cx="3112770" cy="751840"/>
        </a:xfrm>
        <a:prstGeom prst="roundRect">
          <a:avLst>
            <a:gd name="adj" fmla="val 17604"/>
          </a:avLst>
        </a:prstGeom>
        <a:solidFill>
          <a:schemeClr val="bg1"/>
        </a:solidFill>
        <a:ln>
          <a:noFill/>
        </a:ln>
        <a:effectLst>
          <a:glow>
            <a:schemeClr val="bg1">
              <a:lumMod val="95000"/>
            </a:schemeClr>
          </a:glow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230475</xdr:colOff>
      <xdr:row>18</xdr:row>
      <xdr:rowOff>11206</xdr:rowOff>
    </xdr:from>
    <xdr:to>
      <xdr:col>4</xdr:col>
      <xdr:colOff>599665</xdr:colOff>
      <xdr:row>22</xdr:row>
      <xdr:rowOff>73962</xdr:rowOff>
    </xdr:to>
    <xdr:sp macro="" textlink="">
      <xdr:nvSpPr>
        <xdr:cNvPr id="112" name="矩形: 圓角 111"/>
        <xdr:cNvSpPr/>
      </xdr:nvSpPr>
      <xdr:spPr>
        <a:xfrm>
          <a:off x="229870" y="3096895"/>
          <a:ext cx="3112770" cy="748665"/>
        </a:xfrm>
        <a:prstGeom prst="roundRect">
          <a:avLst>
            <a:gd name="adj" fmla="val 19129"/>
          </a:avLst>
        </a:prstGeom>
        <a:solidFill>
          <a:schemeClr val="bg1"/>
        </a:solidFill>
        <a:ln>
          <a:noFill/>
        </a:ln>
        <a:effectLst>
          <a:glow>
            <a:schemeClr val="bg1">
              <a:lumMod val="95000"/>
            </a:schemeClr>
          </a:glow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240197</xdr:colOff>
      <xdr:row>14</xdr:row>
      <xdr:rowOff>7455</xdr:rowOff>
    </xdr:from>
    <xdr:to>
      <xdr:col>1</xdr:col>
      <xdr:colOff>352255</xdr:colOff>
      <xdr:row>17</xdr:row>
      <xdr:rowOff>60999</xdr:rowOff>
    </xdr:to>
    <xdr:sp macro="" textlink="">
      <xdr:nvSpPr>
        <xdr:cNvPr id="113" name="文本框 31"/>
        <xdr:cNvSpPr txBox="1"/>
      </xdr:nvSpPr>
      <xdr:spPr>
        <a:xfrm>
          <a:off x="240030" y="2407285"/>
          <a:ext cx="797560" cy="56832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50" b="0">
              <a:solidFill>
                <a:sysClr val="windowText" lastClr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存貨</a:t>
          </a:r>
          <a:endParaRPr lang="en-US" altLang="zh-CN" sz="1050" b="0">
            <a:solidFill>
              <a:sysClr val="windowText" lastClr="000000"/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  <a:p>
          <a:pPr algn="ctr"/>
          <a:r>
            <a:rPr lang="zh-CN" altLang="en-US" sz="1050" b="0">
              <a:solidFill>
                <a:sysClr val="windowText" lastClr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週轉率</a:t>
          </a:r>
        </a:p>
      </xdr:txBody>
    </xdr:sp>
    <xdr:clientData/>
  </xdr:twoCellAnchor>
  <xdr:twoCellAnchor>
    <xdr:from>
      <xdr:col>0</xdr:col>
      <xdr:colOff>243513</xdr:colOff>
      <xdr:row>19</xdr:row>
      <xdr:rowOff>11597</xdr:rowOff>
    </xdr:from>
    <xdr:to>
      <xdr:col>1</xdr:col>
      <xdr:colOff>355571</xdr:colOff>
      <xdr:row>22</xdr:row>
      <xdr:rowOff>67626</xdr:rowOff>
    </xdr:to>
    <xdr:sp macro="" textlink="">
      <xdr:nvSpPr>
        <xdr:cNvPr id="114" name="文本框 31"/>
        <xdr:cNvSpPr txBox="1"/>
      </xdr:nvSpPr>
      <xdr:spPr>
        <a:xfrm>
          <a:off x="243205" y="3268980"/>
          <a:ext cx="797560" cy="57023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50" b="0">
              <a:solidFill>
                <a:sysClr val="windowText" lastClr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應收賬款週轉率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666954</xdr:colOff>
          <xdr:row>18</xdr:row>
          <xdr:rowOff>162805</xdr:rowOff>
        </xdr:from>
        <xdr:to>
          <xdr:col>4</xdr:col>
          <xdr:colOff>303478</xdr:colOff>
          <xdr:row>21</xdr:row>
          <xdr:rowOff>105053</xdr:rowOff>
        </xdr:to>
        <xdr:pic>
          <xdr:nvPicPr>
            <xdr:cNvPr id="132" name="圖片 131"/>
            <xdr:cNvPicPr>
              <a:picLocks noChangeAspect="1" noChangeArrowheads="1"/>
              <a:extLst>
                <a:ext uri="{84589F7E-364E-4C9E-8A38-B11213B215E9}">
                  <a14:cameraTool cellRange="照相機!$I$49" spid="_x0000_s1186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>
            <a:xfrm>
              <a:off x="2038350" y="3248660"/>
              <a:ext cx="1007745" cy="45656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14</xdr:col>
      <xdr:colOff>66670</xdr:colOff>
      <xdr:row>13</xdr:row>
      <xdr:rowOff>85725</xdr:rowOff>
    </xdr:from>
    <xdr:to>
      <xdr:col>14</xdr:col>
      <xdr:colOff>260213</xdr:colOff>
      <xdr:row>13</xdr:row>
      <xdr:rowOff>131444</xdr:rowOff>
    </xdr:to>
    <xdr:grpSp>
      <xdr:nvGrpSpPr>
        <xdr:cNvPr id="123" name="組合 122"/>
        <xdr:cNvGrpSpPr/>
      </xdr:nvGrpSpPr>
      <xdr:grpSpPr>
        <a:xfrm>
          <a:off x="9667870" y="2314575"/>
          <a:ext cx="193543" cy="45719"/>
          <a:chOff x="1571625" y="971550"/>
          <a:chExt cx="304800" cy="72000"/>
        </a:xfrm>
      </xdr:grpSpPr>
      <xdr:sp macro="" textlink="">
        <xdr:nvSpPr>
          <xdr:cNvPr id="124" name="橢圓 123"/>
          <xdr:cNvSpPr/>
        </xdr:nvSpPr>
        <xdr:spPr>
          <a:xfrm>
            <a:off x="1571625" y="971550"/>
            <a:ext cx="72000" cy="72000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25" name="橢圓 124"/>
          <xdr:cNvSpPr/>
        </xdr:nvSpPr>
        <xdr:spPr>
          <a:xfrm>
            <a:off x="1688025" y="971550"/>
            <a:ext cx="72000" cy="72000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26" name="橢圓 125"/>
          <xdr:cNvSpPr/>
        </xdr:nvSpPr>
        <xdr:spPr>
          <a:xfrm>
            <a:off x="1804425" y="971550"/>
            <a:ext cx="72000" cy="72000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</xdr:grpSp>
    <xdr:clientData/>
  </xdr:twoCellAnchor>
  <xdr:twoCellAnchor>
    <xdr:from>
      <xdr:col>1</xdr:col>
      <xdr:colOff>638175</xdr:colOff>
      <xdr:row>19</xdr:row>
      <xdr:rowOff>47625</xdr:rowOff>
    </xdr:from>
    <xdr:to>
      <xdr:col>2</xdr:col>
      <xdr:colOff>359615</xdr:colOff>
      <xdr:row>21</xdr:row>
      <xdr:rowOff>95250</xdr:rowOff>
    </xdr:to>
    <xdr:sp macro="" textlink="">
      <xdr:nvSpPr>
        <xdr:cNvPr id="127" name="耗崽設計"/>
        <xdr:cNvSpPr>
          <a:spLocks noChangeAspect="1"/>
        </xdr:cNvSpPr>
      </xdr:nvSpPr>
      <xdr:spPr>
        <a:xfrm>
          <a:off x="1323975" y="3305175"/>
          <a:ext cx="407035" cy="390525"/>
        </a:xfrm>
        <a:custGeom>
          <a:avLst/>
          <a:gdLst>
            <a:gd name="connsiteX0" fmla="*/ 425891 w 606568"/>
            <a:gd name="connsiteY0" fmla="*/ 420849 h 581671"/>
            <a:gd name="connsiteX1" fmla="*/ 426862 w 606568"/>
            <a:gd name="connsiteY1" fmla="*/ 470359 h 581671"/>
            <a:gd name="connsiteX2" fmla="*/ 438123 w 606568"/>
            <a:gd name="connsiteY2" fmla="*/ 466387 h 581671"/>
            <a:gd name="connsiteX3" fmla="*/ 453850 w 606568"/>
            <a:gd name="connsiteY3" fmla="*/ 439839 h 581671"/>
            <a:gd name="connsiteX4" fmla="*/ 449288 w 606568"/>
            <a:gd name="connsiteY4" fmla="*/ 430925 h 581671"/>
            <a:gd name="connsiteX5" fmla="*/ 425891 w 606568"/>
            <a:gd name="connsiteY5" fmla="*/ 420849 h 581671"/>
            <a:gd name="connsiteX6" fmla="*/ 392107 w 606568"/>
            <a:gd name="connsiteY6" fmla="*/ 352154 h 581671"/>
            <a:gd name="connsiteX7" fmla="*/ 381040 w 606568"/>
            <a:gd name="connsiteY7" fmla="*/ 355642 h 581671"/>
            <a:gd name="connsiteX8" fmla="*/ 375215 w 606568"/>
            <a:gd name="connsiteY8" fmla="*/ 360389 h 581671"/>
            <a:gd name="connsiteX9" fmla="*/ 373371 w 606568"/>
            <a:gd name="connsiteY9" fmla="*/ 367269 h 581671"/>
            <a:gd name="connsiteX10" fmla="*/ 387059 w 606568"/>
            <a:gd name="connsiteY10" fmla="*/ 381124 h 581671"/>
            <a:gd name="connsiteX11" fmla="*/ 393369 w 606568"/>
            <a:gd name="connsiteY11" fmla="*/ 382577 h 581671"/>
            <a:gd name="connsiteX12" fmla="*/ 392690 w 606568"/>
            <a:gd name="connsiteY12" fmla="*/ 367559 h 581671"/>
            <a:gd name="connsiteX13" fmla="*/ 392107 w 606568"/>
            <a:gd name="connsiteY13" fmla="*/ 352154 h 581671"/>
            <a:gd name="connsiteX14" fmla="*/ 404825 w 606568"/>
            <a:gd name="connsiteY14" fmla="*/ 306325 h 581671"/>
            <a:gd name="connsiteX15" fmla="*/ 421814 w 606568"/>
            <a:gd name="connsiteY15" fmla="*/ 322021 h 581671"/>
            <a:gd name="connsiteX16" fmla="*/ 421814 w 606568"/>
            <a:gd name="connsiteY16" fmla="*/ 322215 h 581671"/>
            <a:gd name="connsiteX17" fmla="*/ 448899 w 606568"/>
            <a:gd name="connsiteY17" fmla="*/ 330451 h 581671"/>
            <a:gd name="connsiteX18" fmla="*/ 455306 w 606568"/>
            <a:gd name="connsiteY18" fmla="*/ 335780 h 581671"/>
            <a:gd name="connsiteX19" fmla="*/ 457928 w 606568"/>
            <a:gd name="connsiteY19" fmla="*/ 349150 h 581671"/>
            <a:gd name="connsiteX20" fmla="*/ 438220 w 606568"/>
            <a:gd name="connsiteY20" fmla="*/ 359614 h 581671"/>
            <a:gd name="connsiteX21" fmla="*/ 423173 w 606568"/>
            <a:gd name="connsiteY21" fmla="*/ 354285 h 581671"/>
            <a:gd name="connsiteX22" fmla="*/ 424144 w 606568"/>
            <a:gd name="connsiteY22" fmla="*/ 375407 h 581671"/>
            <a:gd name="connsiteX23" fmla="*/ 424629 w 606568"/>
            <a:gd name="connsiteY23" fmla="*/ 388681 h 581671"/>
            <a:gd name="connsiteX24" fmla="*/ 469286 w 606568"/>
            <a:gd name="connsiteY24" fmla="*/ 407187 h 581671"/>
            <a:gd name="connsiteX25" fmla="*/ 473363 w 606568"/>
            <a:gd name="connsiteY25" fmla="*/ 410966 h 581671"/>
            <a:gd name="connsiteX26" fmla="*/ 484528 w 606568"/>
            <a:gd name="connsiteY26" fmla="*/ 437126 h 581671"/>
            <a:gd name="connsiteX27" fmla="*/ 460258 w 606568"/>
            <a:gd name="connsiteY27" fmla="*/ 488671 h 581671"/>
            <a:gd name="connsiteX28" fmla="*/ 427153 w 606568"/>
            <a:gd name="connsiteY28" fmla="*/ 501558 h 581671"/>
            <a:gd name="connsiteX29" fmla="*/ 427153 w 606568"/>
            <a:gd name="connsiteY29" fmla="*/ 502527 h 581671"/>
            <a:gd name="connsiteX30" fmla="*/ 412397 w 606568"/>
            <a:gd name="connsiteY30" fmla="*/ 516963 h 581671"/>
            <a:gd name="connsiteX31" fmla="*/ 400456 w 606568"/>
            <a:gd name="connsiteY31" fmla="*/ 512119 h 581671"/>
            <a:gd name="connsiteX32" fmla="*/ 396087 w 606568"/>
            <a:gd name="connsiteY32" fmla="*/ 501073 h 581671"/>
            <a:gd name="connsiteX33" fmla="*/ 395990 w 606568"/>
            <a:gd name="connsiteY33" fmla="*/ 496035 h 581671"/>
            <a:gd name="connsiteX34" fmla="*/ 350751 w 606568"/>
            <a:gd name="connsiteY34" fmla="*/ 466484 h 581671"/>
            <a:gd name="connsiteX35" fmla="*/ 347936 w 606568"/>
            <a:gd name="connsiteY35" fmla="*/ 450691 h 581671"/>
            <a:gd name="connsiteX36" fmla="*/ 362983 w 606568"/>
            <a:gd name="connsiteY36" fmla="*/ 440711 h 581671"/>
            <a:gd name="connsiteX37" fmla="*/ 374050 w 606568"/>
            <a:gd name="connsiteY37" fmla="*/ 445749 h 581671"/>
            <a:gd name="connsiteX38" fmla="*/ 395699 w 606568"/>
            <a:gd name="connsiteY38" fmla="*/ 462317 h 581671"/>
            <a:gd name="connsiteX39" fmla="*/ 394631 w 606568"/>
            <a:gd name="connsiteY39" fmla="*/ 414841 h 581671"/>
            <a:gd name="connsiteX40" fmla="*/ 371817 w 606568"/>
            <a:gd name="connsiteY40" fmla="*/ 409028 h 581671"/>
            <a:gd name="connsiteX41" fmla="*/ 370555 w 606568"/>
            <a:gd name="connsiteY41" fmla="*/ 408447 h 581671"/>
            <a:gd name="connsiteX42" fmla="*/ 364439 w 606568"/>
            <a:gd name="connsiteY42" fmla="*/ 405346 h 581671"/>
            <a:gd name="connsiteX43" fmla="*/ 358420 w 606568"/>
            <a:gd name="connsiteY43" fmla="*/ 400889 h 581671"/>
            <a:gd name="connsiteX44" fmla="*/ 344441 w 606568"/>
            <a:gd name="connsiteY44" fmla="*/ 380058 h 581671"/>
            <a:gd name="connsiteX45" fmla="*/ 343082 w 606568"/>
            <a:gd name="connsiteY45" fmla="*/ 375407 h 581671"/>
            <a:gd name="connsiteX46" fmla="*/ 347547 w 606568"/>
            <a:gd name="connsiteY46" fmla="*/ 344209 h 581671"/>
            <a:gd name="connsiteX47" fmla="*/ 351236 w 606568"/>
            <a:gd name="connsiteY47" fmla="*/ 339364 h 581671"/>
            <a:gd name="connsiteX48" fmla="*/ 359294 w 606568"/>
            <a:gd name="connsiteY48" fmla="*/ 332291 h 581671"/>
            <a:gd name="connsiteX49" fmla="*/ 365993 w 606568"/>
            <a:gd name="connsiteY49" fmla="*/ 328222 h 581671"/>
            <a:gd name="connsiteX50" fmla="*/ 372788 w 606568"/>
            <a:gd name="connsiteY50" fmla="*/ 325219 h 581671"/>
            <a:gd name="connsiteX51" fmla="*/ 381331 w 606568"/>
            <a:gd name="connsiteY51" fmla="*/ 322699 h 581671"/>
            <a:gd name="connsiteX52" fmla="*/ 390748 w 606568"/>
            <a:gd name="connsiteY52" fmla="*/ 321052 h 581671"/>
            <a:gd name="connsiteX53" fmla="*/ 390748 w 606568"/>
            <a:gd name="connsiteY53" fmla="*/ 320859 h 581671"/>
            <a:gd name="connsiteX54" fmla="*/ 394243 w 606568"/>
            <a:gd name="connsiteY54" fmla="*/ 310491 h 581671"/>
            <a:gd name="connsiteX55" fmla="*/ 404825 w 606568"/>
            <a:gd name="connsiteY55" fmla="*/ 306325 h 581671"/>
            <a:gd name="connsiteX56" fmla="*/ 406108 w 606568"/>
            <a:gd name="connsiteY56" fmla="*/ 283044 h 581671"/>
            <a:gd name="connsiteX57" fmla="*/ 383596 w 606568"/>
            <a:gd name="connsiteY57" fmla="*/ 285467 h 581671"/>
            <a:gd name="connsiteX58" fmla="*/ 378162 w 606568"/>
            <a:gd name="connsiteY58" fmla="*/ 286823 h 581671"/>
            <a:gd name="connsiteX59" fmla="*/ 372922 w 606568"/>
            <a:gd name="connsiteY59" fmla="*/ 288276 h 581671"/>
            <a:gd name="connsiteX60" fmla="*/ 366227 w 606568"/>
            <a:gd name="connsiteY60" fmla="*/ 290602 h 581671"/>
            <a:gd name="connsiteX61" fmla="*/ 359434 w 606568"/>
            <a:gd name="connsiteY61" fmla="*/ 293121 h 581671"/>
            <a:gd name="connsiteX62" fmla="*/ 314215 w 606568"/>
            <a:gd name="connsiteY62" fmla="*/ 326356 h 581671"/>
            <a:gd name="connsiteX63" fmla="*/ 293838 w 606568"/>
            <a:gd name="connsiteY63" fmla="*/ 356781 h 581671"/>
            <a:gd name="connsiteX64" fmla="*/ 289859 w 606568"/>
            <a:gd name="connsiteY64" fmla="*/ 365792 h 581671"/>
            <a:gd name="connsiteX65" fmla="*/ 286754 w 606568"/>
            <a:gd name="connsiteY65" fmla="*/ 374221 h 581671"/>
            <a:gd name="connsiteX66" fmla="*/ 281514 w 606568"/>
            <a:gd name="connsiteY66" fmla="*/ 396023 h 581671"/>
            <a:gd name="connsiteX67" fmla="*/ 280738 w 606568"/>
            <a:gd name="connsiteY67" fmla="*/ 403774 h 581671"/>
            <a:gd name="connsiteX68" fmla="*/ 280253 w 606568"/>
            <a:gd name="connsiteY68" fmla="*/ 411429 h 581671"/>
            <a:gd name="connsiteX69" fmla="*/ 281417 w 606568"/>
            <a:gd name="connsiteY69" fmla="*/ 433327 h 581671"/>
            <a:gd name="connsiteX70" fmla="*/ 285978 w 606568"/>
            <a:gd name="connsiteY70" fmla="*/ 453481 h 581671"/>
            <a:gd name="connsiteX71" fmla="*/ 288016 w 606568"/>
            <a:gd name="connsiteY71" fmla="*/ 459876 h 581671"/>
            <a:gd name="connsiteX72" fmla="*/ 290345 w 606568"/>
            <a:gd name="connsiteY72" fmla="*/ 466174 h 581671"/>
            <a:gd name="connsiteX73" fmla="*/ 407564 w 606568"/>
            <a:gd name="connsiteY73" fmla="*/ 548049 h 581671"/>
            <a:gd name="connsiteX74" fmla="*/ 424642 w 606568"/>
            <a:gd name="connsiteY74" fmla="*/ 546789 h 581671"/>
            <a:gd name="connsiteX75" fmla="*/ 510518 w 606568"/>
            <a:gd name="connsiteY75" fmla="*/ 494660 h 581671"/>
            <a:gd name="connsiteX76" fmla="*/ 530119 w 606568"/>
            <a:gd name="connsiteY76" fmla="*/ 399995 h 581671"/>
            <a:gd name="connsiteX77" fmla="*/ 530022 w 606568"/>
            <a:gd name="connsiteY77" fmla="*/ 398639 h 581671"/>
            <a:gd name="connsiteX78" fmla="*/ 520707 w 606568"/>
            <a:gd name="connsiteY78" fmla="*/ 368602 h 581671"/>
            <a:gd name="connsiteX79" fmla="*/ 499747 w 606568"/>
            <a:gd name="connsiteY79" fmla="*/ 332654 h 581671"/>
            <a:gd name="connsiteX80" fmla="*/ 468308 w 606568"/>
            <a:gd name="connsiteY80" fmla="*/ 302811 h 581671"/>
            <a:gd name="connsiteX81" fmla="*/ 406108 w 606568"/>
            <a:gd name="connsiteY81" fmla="*/ 283044 h 581671"/>
            <a:gd name="connsiteX82" fmla="*/ 406108 w 606568"/>
            <a:gd name="connsiteY82" fmla="*/ 249519 h 581671"/>
            <a:gd name="connsiteX83" fmla="*/ 465397 w 606568"/>
            <a:gd name="connsiteY83" fmla="*/ 263181 h 581671"/>
            <a:gd name="connsiteX84" fmla="*/ 512168 w 606568"/>
            <a:gd name="connsiteY84" fmla="*/ 296222 h 581671"/>
            <a:gd name="connsiteX85" fmla="*/ 534971 w 606568"/>
            <a:gd name="connsiteY85" fmla="*/ 323740 h 581671"/>
            <a:gd name="connsiteX86" fmla="*/ 551758 w 606568"/>
            <a:gd name="connsiteY86" fmla="*/ 355424 h 581671"/>
            <a:gd name="connsiteX87" fmla="*/ 557483 w 606568"/>
            <a:gd name="connsiteY87" fmla="*/ 371121 h 581671"/>
            <a:gd name="connsiteX88" fmla="*/ 561559 w 606568"/>
            <a:gd name="connsiteY88" fmla="*/ 385946 h 581671"/>
            <a:gd name="connsiteX89" fmla="*/ 563014 w 606568"/>
            <a:gd name="connsiteY89" fmla="*/ 392341 h 581671"/>
            <a:gd name="connsiteX90" fmla="*/ 537591 w 606568"/>
            <a:gd name="connsiteY90" fmla="*/ 514524 h 581671"/>
            <a:gd name="connsiteX91" fmla="*/ 429397 w 606568"/>
            <a:gd name="connsiteY91" fmla="*/ 580121 h 581671"/>
            <a:gd name="connsiteX92" fmla="*/ 407564 w 606568"/>
            <a:gd name="connsiteY92" fmla="*/ 581671 h 581671"/>
            <a:gd name="connsiteX93" fmla="*/ 258808 w 606568"/>
            <a:gd name="connsiteY93" fmla="*/ 477607 h 581671"/>
            <a:gd name="connsiteX94" fmla="*/ 256382 w 606568"/>
            <a:gd name="connsiteY94" fmla="*/ 471309 h 581671"/>
            <a:gd name="connsiteX95" fmla="*/ 254248 w 606568"/>
            <a:gd name="connsiteY95" fmla="*/ 464914 h 581671"/>
            <a:gd name="connsiteX96" fmla="*/ 248134 w 606568"/>
            <a:gd name="connsiteY96" fmla="*/ 438171 h 581671"/>
            <a:gd name="connsiteX97" fmla="*/ 246679 w 606568"/>
            <a:gd name="connsiteY97" fmla="*/ 423734 h 581671"/>
            <a:gd name="connsiteX98" fmla="*/ 246485 w 606568"/>
            <a:gd name="connsiteY98" fmla="*/ 416855 h 581671"/>
            <a:gd name="connsiteX99" fmla="*/ 246582 w 606568"/>
            <a:gd name="connsiteY99" fmla="*/ 409781 h 581671"/>
            <a:gd name="connsiteX100" fmla="*/ 249299 w 606568"/>
            <a:gd name="connsiteY100" fmla="*/ 385558 h 581671"/>
            <a:gd name="connsiteX101" fmla="*/ 249299 w 606568"/>
            <a:gd name="connsiteY101" fmla="*/ 385461 h 581671"/>
            <a:gd name="connsiteX102" fmla="*/ 250754 w 606568"/>
            <a:gd name="connsiteY102" fmla="*/ 378194 h 581671"/>
            <a:gd name="connsiteX103" fmla="*/ 252695 w 606568"/>
            <a:gd name="connsiteY103" fmla="*/ 370830 h 581671"/>
            <a:gd name="connsiteX104" fmla="*/ 277633 w 606568"/>
            <a:gd name="connsiteY104" fmla="*/ 318604 h 581671"/>
            <a:gd name="connsiteX105" fmla="*/ 286269 w 606568"/>
            <a:gd name="connsiteY105" fmla="*/ 307365 h 581671"/>
            <a:gd name="connsiteX106" fmla="*/ 301989 w 606568"/>
            <a:gd name="connsiteY106" fmla="*/ 291086 h 581671"/>
            <a:gd name="connsiteX107" fmla="*/ 305482 w 606568"/>
            <a:gd name="connsiteY107" fmla="*/ 287986 h 581671"/>
            <a:gd name="connsiteX108" fmla="*/ 312275 w 606568"/>
            <a:gd name="connsiteY108" fmla="*/ 282463 h 581671"/>
            <a:gd name="connsiteX109" fmla="*/ 314118 w 606568"/>
            <a:gd name="connsiteY109" fmla="*/ 281009 h 581671"/>
            <a:gd name="connsiteX110" fmla="*/ 318970 w 606568"/>
            <a:gd name="connsiteY110" fmla="*/ 277521 h 581671"/>
            <a:gd name="connsiteX111" fmla="*/ 346917 w 606568"/>
            <a:gd name="connsiteY111" fmla="*/ 262018 h 581671"/>
            <a:gd name="connsiteX112" fmla="*/ 359628 w 606568"/>
            <a:gd name="connsiteY112" fmla="*/ 257174 h 581671"/>
            <a:gd name="connsiteX113" fmla="*/ 366421 w 606568"/>
            <a:gd name="connsiteY113" fmla="*/ 255139 h 581671"/>
            <a:gd name="connsiteX114" fmla="*/ 373116 w 606568"/>
            <a:gd name="connsiteY114" fmla="*/ 253395 h 581671"/>
            <a:gd name="connsiteX115" fmla="*/ 376707 w 606568"/>
            <a:gd name="connsiteY115" fmla="*/ 252523 h 581671"/>
            <a:gd name="connsiteX116" fmla="*/ 384178 w 606568"/>
            <a:gd name="connsiteY116" fmla="*/ 251263 h 581671"/>
            <a:gd name="connsiteX117" fmla="*/ 406108 w 606568"/>
            <a:gd name="connsiteY117" fmla="*/ 249519 h 581671"/>
            <a:gd name="connsiteX118" fmla="*/ 43372 w 606568"/>
            <a:gd name="connsiteY118" fmla="*/ 175759 h 581671"/>
            <a:gd name="connsiteX119" fmla="*/ 43760 w 606568"/>
            <a:gd name="connsiteY119" fmla="*/ 214418 h 581671"/>
            <a:gd name="connsiteX120" fmla="*/ 202404 w 606568"/>
            <a:gd name="connsiteY120" fmla="*/ 246489 h 581671"/>
            <a:gd name="connsiteX121" fmla="*/ 313794 w 606568"/>
            <a:gd name="connsiteY121" fmla="*/ 223235 h 581671"/>
            <a:gd name="connsiteX122" fmla="*/ 319519 w 606568"/>
            <a:gd name="connsiteY122" fmla="*/ 220716 h 581671"/>
            <a:gd name="connsiteX123" fmla="*/ 319907 w 606568"/>
            <a:gd name="connsiteY123" fmla="*/ 181185 h 581671"/>
            <a:gd name="connsiteX124" fmla="*/ 313212 w 606568"/>
            <a:gd name="connsiteY124" fmla="*/ 184092 h 581671"/>
            <a:gd name="connsiteX125" fmla="*/ 186103 w 606568"/>
            <a:gd name="connsiteY125" fmla="*/ 211124 h 581671"/>
            <a:gd name="connsiteX126" fmla="*/ 43372 w 606568"/>
            <a:gd name="connsiteY126" fmla="*/ 175759 h 581671"/>
            <a:gd name="connsiteX127" fmla="*/ 321654 w 606568"/>
            <a:gd name="connsiteY127" fmla="*/ 100088 h 581671"/>
            <a:gd name="connsiteX128" fmla="*/ 311465 w 606568"/>
            <a:gd name="connsiteY128" fmla="*/ 105901 h 581671"/>
            <a:gd name="connsiteX129" fmla="*/ 182804 w 606568"/>
            <a:gd name="connsiteY129" fmla="*/ 137875 h 581671"/>
            <a:gd name="connsiteX130" fmla="*/ 41723 w 606568"/>
            <a:gd name="connsiteY130" fmla="*/ 102026 h 581671"/>
            <a:gd name="connsiteX131" fmla="*/ 42208 w 606568"/>
            <a:gd name="connsiteY131" fmla="*/ 127508 h 581671"/>
            <a:gd name="connsiteX132" fmla="*/ 44828 w 606568"/>
            <a:gd name="connsiteY132" fmla="*/ 128864 h 581671"/>
            <a:gd name="connsiteX133" fmla="*/ 186200 w 606568"/>
            <a:gd name="connsiteY133" fmla="*/ 169752 h 581671"/>
            <a:gd name="connsiteX134" fmla="*/ 312339 w 606568"/>
            <a:gd name="connsiteY134" fmla="*/ 138553 h 581671"/>
            <a:gd name="connsiteX135" fmla="*/ 320877 w 606568"/>
            <a:gd name="connsiteY135" fmla="*/ 134096 h 581671"/>
            <a:gd name="connsiteX136" fmla="*/ 321654 w 606568"/>
            <a:gd name="connsiteY136" fmla="*/ 100088 h 581671"/>
            <a:gd name="connsiteX137" fmla="*/ 170869 w 606568"/>
            <a:gd name="connsiteY137" fmla="*/ 41275 h 581671"/>
            <a:gd name="connsiteX138" fmla="*/ 58800 w 606568"/>
            <a:gd name="connsiteY138" fmla="*/ 63948 h 581671"/>
            <a:gd name="connsiteX139" fmla="*/ 186685 w 606568"/>
            <a:gd name="connsiteY139" fmla="*/ 96890 h 581671"/>
            <a:gd name="connsiteX140" fmla="*/ 296814 w 606568"/>
            <a:gd name="connsiteY140" fmla="*/ 67823 h 581671"/>
            <a:gd name="connsiteX141" fmla="*/ 170869 w 606568"/>
            <a:gd name="connsiteY141" fmla="*/ 41275 h 581671"/>
            <a:gd name="connsiteX142" fmla="*/ 448008 w 606568"/>
            <a:gd name="connsiteY142" fmla="*/ 35047 h 581671"/>
            <a:gd name="connsiteX143" fmla="*/ 509638 w 606568"/>
            <a:gd name="connsiteY143" fmla="*/ 41805 h 581671"/>
            <a:gd name="connsiteX144" fmla="*/ 570201 w 606568"/>
            <a:gd name="connsiteY144" fmla="*/ 59924 h 581671"/>
            <a:gd name="connsiteX145" fmla="*/ 605627 w 606568"/>
            <a:gd name="connsiteY145" fmla="*/ 86859 h 581671"/>
            <a:gd name="connsiteX146" fmla="*/ 603880 w 606568"/>
            <a:gd name="connsiteY146" fmla="*/ 143248 h 581671"/>
            <a:gd name="connsiteX147" fmla="*/ 602230 w 606568"/>
            <a:gd name="connsiteY147" fmla="*/ 349137 h 581671"/>
            <a:gd name="connsiteX148" fmla="*/ 601453 w 606568"/>
            <a:gd name="connsiteY148" fmla="*/ 354272 h 581671"/>
            <a:gd name="connsiteX149" fmla="*/ 595727 w 606568"/>
            <a:gd name="connsiteY149" fmla="*/ 364058 h 581671"/>
            <a:gd name="connsiteX150" fmla="*/ 576122 w 606568"/>
            <a:gd name="connsiteY150" fmla="*/ 377525 h 581671"/>
            <a:gd name="connsiteX151" fmla="*/ 567193 w 606568"/>
            <a:gd name="connsiteY151" fmla="*/ 346133 h 581671"/>
            <a:gd name="connsiteX152" fmla="*/ 569231 w 606568"/>
            <a:gd name="connsiteY152" fmla="*/ 343033 h 581671"/>
            <a:gd name="connsiteX153" fmla="*/ 569425 w 606568"/>
            <a:gd name="connsiteY153" fmla="*/ 308734 h 581671"/>
            <a:gd name="connsiteX154" fmla="*/ 552828 w 606568"/>
            <a:gd name="connsiteY154" fmla="*/ 316873 h 581671"/>
            <a:gd name="connsiteX155" fmla="*/ 532641 w 606568"/>
            <a:gd name="connsiteY155" fmla="*/ 289453 h 581671"/>
            <a:gd name="connsiteX156" fmla="*/ 569522 w 606568"/>
            <a:gd name="connsiteY156" fmla="*/ 270269 h 581671"/>
            <a:gd name="connsiteX157" fmla="*/ 569619 w 606568"/>
            <a:gd name="connsiteY157" fmla="*/ 246144 h 581671"/>
            <a:gd name="connsiteX158" fmla="*/ 502165 w 606568"/>
            <a:gd name="connsiteY158" fmla="*/ 262034 h 581671"/>
            <a:gd name="connsiteX159" fmla="*/ 403265 w 606568"/>
            <a:gd name="connsiteY159" fmla="*/ 229866 h 581671"/>
            <a:gd name="connsiteX160" fmla="*/ 379390 w 606568"/>
            <a:gd name="connsiteY160" fmla="*/ 231610 h 581671"/>
            <a:gd name="connsiteX161" fmla="*/ 373275 w 606568"/>
            <a:gd name="connsiteY161" fmla="*/ 232676 h 581671"/>
            <a:gd name="connsiteX162" fmla="*/ 373469 w 606568"/>
            <a:gd name="connsiteY162" fmla="*/ 214267 h 581671"/>
            <a:gd name="connsiteX163" fmla="*/ 570007 w 606568"/>
            <a:gd name="connsiteY163" fmla="*/ 210295 h 581671"/>
            <a:gd name="connsiteX164" fmla="*/ 570395 w 606568"/>
            <a:gd name="connsiteY164" fmla="*/ 178903 h 581671"/>
            <a:gd name="connsiteX165" fmla="*/ 373857 w 606568"/>
            <a:gd name="connsiteY165" fmla="*/ 186945 h 581671"/>
            <a:gd name="connsiteX166" fmla="*/ 374440 w 606568"/>
            <a:gd name="connsiteY166" fmla="*/ 151677 h 581671"/>
            <a:gd name="connsiteX167" fmla="*/ 571172 w 606568"/>
            <a:gd name="connsiteY167" fmla="*/ 141601 h 581671"/>
            <a:gd name="connsiteX168" fmla="*/ 571754 w 606568"/>
            <a:gd name="connsiteY168" fmla="*/ 114472 h 581671"/>
            <a:gd name="connsiteX169" fmla="*/ 375119 w 606568"/>
            <a:gd name="connsiteY169" fmla="*/ 129587 h 581671"/>
            <a:gd name="connsiteX170" fmla="*/ 376284 w 606568"/>
            <a:gd name="connsiteY170" fmla="*/ 113503 h 581671"/>
            <a:gd name="connsiteX171" fmla="*/ 377545 w 606568"/>
            <a:gd name="connsiteY171" fmla="*/ 94804 h 581671"/>
            <a:gd name="connsiteX172" fmla="*/ 551664 w 606568"/>
            <a:gd name="connsiteY172" fmla="*/ 88893 h 581671"/>
            <a:gd name="connsiteX173" fmla="*/ 377837 w 606568"/>
            <a:gd name="connsiteY173" fmla="*/ 78817 h 581671"/>
            <a:gd name="connsiteX174" fmla="*/ 376672 w 606568"/>
            <a:gd name="connsiteY174" fmla="*/ 63315 h 581671"/>
            <a:gd name="connsiteX175" fmla="*/ 368422 w 606568"/>
            <a:gd name="connsiteY175" fmla="*/ 47037 h 581671"/>
            <a:gd name="connsiteX176" fmla="*/ 386378 w 606568"/>
            <a:gd name="connsiteY176" fmla="*/ 42096 h 581671"/>
            <a:gd name="connsiteX177" fmla="*/ 448008 w 606568"/>
            <a:gd name="connsiteY177" fmla="*/ 35047 h 581671"/>
            <a:gd name="connsiteX178" fmla="*/ 170287 w 606568"/>
            <a:gd name="connsiteY178" fmla="*/ 0 h 581671"/>
            <a:gd name="connsiteX179" fmla="*/ 245000 w 606568"/>
            <a:gd name="connsiteY179" fmla="*/ 8623 h 581671"/>
            <a:gd name="connsiteX180" fmla="*/ 319713 w 606568"/>
            <a:gd name="connsiteY180" fmla="*/ 31392 h 581671"/>
            <a:gd name="connsiteX181" fmla="*/ 354547 w 606568"/>
            <a:gd name="connsiteY181" fmla="*/ 51836 h 581671"/>
            <a:gd name="connsiteX182" fmla="*/ 363377 w 606568"/>
            <a:gd name="connsiteY182" fmla="*/ 65304 h 581671"/>
            <a:gd name="connsiteX183" fmla="*/ 364541 w 606568"/>
            <a:gd name="connsiteY183" fmla="*/ 83423 h 581671"/>
            <a:gd name="connsiteX184" fmla="*/ 364347 w 606568"/>
            <a:gd name="connsiteY184" fmla="*/ 88655 h 581671"/>
            <a:gd name="connsiteX185" fmla="*/ 361921 w 606568"/>
            <a:gd name="connsiteY185" fmla="*/ 124213 h 581671"/>
            <a:gd name="connsiteX186" fmla="*/ 361242 w 606568"/>
            <a:gd name="connsiteY186" fmla="*/ 136228 h 581671"/>
            <a:gd name="connsiteX187" fmla="*/ 361145 w 606568"/>
            <a:gd name="connsiteY187" fmla="*/ 145239 h 581671"/>
            <a:gd name="connsiteX188" fmla="*/ 360466 w 606568"/>
            <a:gd name="connsiteY188" fmla="*/ 181476 h 581671"/>
            <a:gd name="connsiteX189" fmla="*/ 360078 w 606568"/>
            <a:gd name="connsiteY189" fmla="*/ 209961 h 581671"/>
            <a:gd name="connsiteX190" fmla="*/ 359787 w 606568"/>
            <a:gd name="connsiteY190" fmla="*/ 235637 h 581671"/>
            <a:gd name="connsiteX191" fmla="*/ 313988 w 606568"/>
            <a:gd name="connsiteY191" fmla="*/ 255597 h 581671"/>
            <a:gd name="connsiteX192" fmla="*/ 287111 w 606568"/>
            <a:gd name="connsiteY192" fmla="*/ 276428 h 581671"/>
            <a:gd name="connsiteX193" fmla="*/ 201725 w 606568"/>
            <a:gd name="connsiteY193" fmla="*/ 287571 h 581671"/>
            <a:gd name="connsiteX194" fmla="*/ 44246 w 606568"/>
            <a:gd name="connsiteY194" fmla="*/ 258407 h 581671"/>
            <a:gd name="connsiteX195" fmla="*/ 44440 w 606568"/>
            <a:gd name="connsiteY195" fmla="*/ 299101 h 581671"/>
            <a:gd name="connsiteX196" fmla="*/ 48903 w 606568"/>
            <a:gd name="connsiteY196" fmla="*/ 300942 h 581671"/>
            <a:gd name="connsiteX197" fmla="*/ 184551 w 606568"/>
            <a:gd name="connsiteY197" fmla="*/ 337566 h 581671"/>
            <a:gd name="connsiteX198" fmla="*/ 249172 w 606568"/>
            <a:gd name="connsiteY198" fmla="*/ 328652 h 581671"/>
            <a:gd name="connsiteX199" fmla="*/ 234036 w 606568"/>
            <a:gd name="connsiteY199" fmla="*/ 374675 h 581671"/>
            <a:gd name="connsiteX200" fmla="*/ 185618 w 606568"/>
            <a:gd name="connsiteY200" fmla="*/ 378842 h 581671"/>
            <a:gd name="connsiteX201" fmla="*/ 44537 w 606568"/>
            <a:gd name="connsiteY201" fmla="*/ 345027 h 581671"/>
            <a:gd name="connsiteX202" fmla="*/ 44731 w 606568"/>
            <a:gd name="connsiteY202" fmla="*/ 387852 h 581671"/>
            <a:gd name="connsiteX203" fmla="*/ 85580 w 606568"/>
            <a:gd name="connsiteY203" fmla="*/ 412560 h 581671"/>
            <a:gd name="connsiteX204" fmla="*/ 128176 w 606568"/>
            <a:gd name="connsiteY204" fmla="*/ 426609 h 581671"/>
            <a:gd name="connsiteX205" fmla="*/ 180669 w 606568"/>
            <a:gd name="connsiteY205" fmla="*/ 432035 h 581671"/>
            <a:gd name="connsiteX206" fmla="*/ 190469 w 606568"/>
            <a:gd name="connsiteY206" fmla="*/ 431841 h 581671"/>
            <a:gd name="connsiteX207" fmla="*/ 230446 w 606568"/>
            <a:gd name="connsiteY207" fmla="*/ 427481 h 581671"/>
            <a:gd name="connsiteX208" fmla="*/ 231610 w 606568"/>
            <a:gd name="connsiteY208" fmla="*/ 427287 h 581671"/>
            <a:gd name="connsiteX209" fmla="*/ 232677 w 606568"/>
            <a:gd name="connsiteY209" fmla="*/ 436298 h 581671"/>
            <a:gd name="connsiteX210" fmla="*/ 240149 w 606568"/>
            <a:gd name="connsiteY210" fmla="*/ 468272 h 581671"/>
            <a:gd name="connsiteX211" fmla="*/ 186394 w 606568"/>
            <a:gd name="connsiteY211" fmla="*/ 473988 h 581671"/>
            <a:gd name="connsiteX212" fmla="*/ 12032 w 606568"/>
            <a:gd name="connsiteY212" fmla="*/ 414400 h 581671"/>
            <a:gd name="connsiteX213" fmla="*/ 5046 w 606568"/>
            <a:gd name="connsiteY213" fmla="*/ 401998 h 581671"/>
            <a:gd name="connsiteX214" fmla="*/ 4075 w 606568"/>
            <a:gd name="connsiteY214" fmla="*/ 395507 h 581671"/>
            <a:gd name="connsiteX215" fmla="*/ 0 w 606568"/>
            <a:gd name="connsiteY215" fmla="*/ 65885 h 581671"/>
            <a:gd name="connsiteX216" fmla="*/ 388 w 606568"/>
            <a:gd name="connsiteY216" fmla="*/ 61332 h 581671"/>
            <a:gd name="connsiteX217" fmla="*/ 10091 w 606568"/>
            <a:gd name="connsiteY217" fmla="*/ 41760 h 581671"/>
            <a:gd name="connsiteX218" fmla="*/ 93052 w 606568"/>
            <a:gd name="connsiteY218" fmla="*/ 8914 h 581671"/>
            <a:gd name="connsiteX219" fmla="*/ 170287 w 606568"/>
            <a:gd name="connsiteY219" fmla="*/ 0 h 58167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  <a:cxn ang="0">
              <a:pos x="connsiteX72" y="connsiteY72"/>
            </a:cxn>
            <a:cxn ang="0">
              <a:pos x="connsiteX73" y="connsiteY73"/>
            </a:cxn>
            <a:cxn ang="0">
              <a:pos x="connsiteX74" y="connsiteY74"/>
            </a:cxn>
            <a:cxn ang="0">
              <a:pos x="connsiteX75" y="connsiteY75"/>
            </a:cxn>
            <a:cxn ang="0">
              <a:pos x="connsiteX76" y="connsiteY76"/>
            </a:cxn>
            <a:cxn ang="0">
              <a:pos x="connsiteX77" y="connsiteY77"/>
            </a:cxn>
            <a:cxn ang="0">
              <a:pos x="connsiteX78" y="connsiteY78"/>
            </a:cxn>
            <a:cxn ang="0">
              <a:pos x="connsiteX79" y="connsiteY79"/>
            </a:cxn>
            <a:cxn ang="0">
              <a:pos x="connsiteX80" y="connsiteY80"/>
            </a:cxn>
            <a:cxn ang="0">
              <a:pos x="connsiteX81" y="connsiteY81"/>
            </a:cxn>
            <a:cxn ang="0">
              <a:pos x="connsiteX82" y="connsiteY82"/>
            </a:cxn>
            <a:cxn ang="0">
              <a:pos x="connsiteX83" y="connsiteY83"/>
            </a:cxn>
            <a:cxn ang="0">
              <a:pos x="connsiteX84" y="connsiteY84"/>
            </a:cxn>
            <a:cxn ang="0">
              <a:pos x="connsiteX85" y="connsiteY85"/>
            </a:cxn>
            <a:cxn ang="0">
              <a:pos x="connsiteX86" y="connsiteY86"/>
            </a:cxn>
            <a:cxn ang="0">
              <a:pos x="connsiteX87" y="connsiteY87"/>
            </a:cxn>
            <a:cxn ang="0">
              <a:pos x="connsiteX88" y="connsiteY88"/>
            </a:cxn>
            <a:cxn ang="0">
              <a:pos x="connsiteX89" y="connsiteY89"/>
            </a:cxn>
            <a:cxn ang="0">
              <a:pos x="connsiteX90" y="connsiteY90"/>
            </a:cxn>
            <a:cxn ang="0">
              <a:pos x="connsiteX91" y="connsiteY91"/>
            </a:cxn>
            <a:cxn ang="0">
              <a:pos x="connsiteX92" y="connsiteY92"/>
            </a:cxn>
            <a:cxn ang="0">
              <a:pos x="connsiteX93" y="connsiteY93"/>
            </a:cxn>
            <a:cxn ang="0">
              <a:pos x="connsiteX94" y="connsiteY94"/>
            </a:cxn>
            <a:cxn ang="0">
              <a:pos x="connsiteX95" y="connsiteY95"/>
            </a:cxn>
            <a:cxn ang="0">
              <a:pos x="connsiteX96" y="connsiteY96"/>
            </a:cxn>
            <a:cxn ang="0">
              <a:pos x="connsiteX97" y="connsiteY97"/>
            </a:cxn>
            <a:cxn ang="0">
              <a:pos x="connsiteX98" y="connsiteY98"/>
            </a:cxn>
            <a:cxn ang="0">
              <a:pos x="connsiteX99" y="connsiteY99"/>
            </a:cxn>
            <a:cxn ang="0">
              <a:pos x="connsiteX100" y="connsiteY100"/>
            </a:cxn>
            <a:cxn ang="0">
              <a:pos x="connsiteX101" y="connsiteY101"/>
            </a:cxn>
            <a:cxn ang="0">
              <a:pos x="connsiteX102" y="connsiteY102"/>
            </a:cxn>
            <a:cxn ang="0">
              <a:pos x="connsiteX103" y="connsiteY103"/>
            </a:cxn>
            <a:cxn ang="0">
              <a:pos x="connsiteX104" y="connsiteY104"/>
            </a:cxn>
            <a:cxn ang="0">
              <a:pos x="connsiteX105" y="connsiteY105"/>
            </a:cxn>
            <a:cxn ang="0">
              <a:pos x="connsiteX106" y="connsiteY106"/>
            </a:cxn>
            <a:cxn ang="0">
              <a:pos x="connsiteX107" y="connsiteY107"/>
            </a:cxn>
            <a:cxn ang="0">
              <a:pos x="connsiteX108" y="connsiteY108"/>
            </a:cxn>
            <a:cxn ang="0">
              <a:pos x="connsiteX109" y="connsiteY109"/>
            </a:cxn>
            <a:cxn ang="0">
              <a:pos x="connsiteX110" y="connsiteY110"/>
            </a:cxn>
            <a:cxn ang="0">
              <a:pos x="connsiteX111" y="connsiteY111"/>
            </a:cxn>
            <a:cxn ang="0">
              <a:pos x="connsiteX112" y="connsiteY112"/>
            </a:cxn>
            <a:cxn ang="0">
              <a:pos x="connsiteX113" y="connsiteY113"/>
            </a:cxn>
            <a:cxn ang="0">
              <a:pos x="connsiteX114" y="connsiteY114"/>
            </a:cxn>
            <a:cxn ang="0">
              <a:pos x="connsiteX115" y="connsiteY115"/>
            </a:cxn>
            <a:cxn ang="0">
              <a:pos x="connsiteX116" y="connsiteY116"/>
            </a:cxn>
            <a:cxn ang="0">
              <a:pos x="connsiteX117" y="connsiteY117"/>
            </a:cxn>
            <a:cxn ang="0">
              <a:pos x="connsiteX118" y="connsiteY118"/>
            </a:cxn>
            <a:cxn ang="0">
              <a:pos x="connsiteX119" y="connsiteY119"/>
            </a:cxn>
            <a:cxn ang="0">
              <a:pos x="connsiteX120" y="connsiteY120"/>
            </a:cxn>
            <a:cxn ang="0">
              <a:pos x="connsiteX121" y="connsiteY121"/>
            </a:cxn>
            <a:cxn ang="0">
              <a:pos x="connsiteX122" y="connsiteY122"/>
            </a:cxn>
            <a:cxn ang="0">
              <a:pos x="connsiteX123" y="connsiteY123"/>
            </a:cxn>
            <a:cxn ang="0">
              <a:pos x="connsiteX124" y="connsiteY124"/>
            </a:cxn>
            <a:cxn ang="0">
              <a:pos x="connsiteX125" y="connsiteY125"/>
            </a:cxn>
            <a:cxn ang="0">
              <a:pos x="connsiteX126" y="connsiteY126"/>
            </a:cxn>
            <a:cxn ang="0">
              <a:pos x="connsiteX127" y="connsiteY127"/>
            </a:cxn>
            <a:cxn ang="0">
              <a:pos x="connsiteX128" y="connsiteY128"/>
            </a:cxn>
            <a:cxn ang="0">
              <a:pos x="connsiteX129" y="connsiteY129"/>
            </a:cxn>
            <a:cxn ang="0">
              <a:pos x="connsiteX130" y="connsiteY130"/>
            </a:cxn>
            <a:cxn ang="0">
              <a:pos x="connsiteX131" y="connsiteY131"/>
            </a:cxn>
            <a:cxn ang="0">
              <a:pos x="connsiteX132" y="connsiteY132"/>
            </a:cxn>
            <a:cxn ang="0">
              <a:pos x="connsiteX133" y="connsiteY133"/>
            </a:cxn>
            <a:cxn ang="0">
              <a:pos x="connsiteX134" y="connsiteY134"/>
            </a:cxn>
            <a:cxn ang="0">
              <a:pos x="connsiteX135" y="connsiteY135"/>
            </a:cxn>
            <a:cxn ang="0">
              <a:pos x="connsiteX136" y="connsiteY136"/>
            </a:cxn>
            <a:cxn ang="0">
              <a:pos x="connsiteX137" y="connsiteY137"/>
            </a:cxn>
            <a:cxn ang="0">
              <a:pos x="connsiteX138" y="connsiteY138"/>
            </a:cxn>
            <a:cxn ang="0">
              <a:pos x="connsiteX139" y="connsiteY139"/>
            </a:cxn>
            <a:cxn ang="0">
              <a:pos x="connsiteX140" y="connsiteY140"/>
            </a:cxn>
            <a:cxn ang="0">
              <a:pos x="connsiteX141" y="connsiteY141"/>
            </a:cxn>
            <a:cxn ang="0">
              <a:pos x="connsiteX142" y="connsiteY142"/>
            </a:cxn>
            <a:cxn ang="0">
              <a:pos x="connsiteX143" y="connsiteY143"/>
            </a:cxn>
            <a:cxn ang="0">
              <a:pos x="connsiteX144" y="connsiteY144"/>
            </a:cxn>
            <a:cxn ang="0">
              <a:pos x="connsiteX145" y="connsiteY145"/>
            </a:cxn>
            <a:cxn ang="0">
              <a:pos x="connsiteX146" y="connsiteY146"/>
            </a:cxn>
            <a:cxn ang="0">
              <a:pos x="connsiteX147" y="connsiteY147"/>
            </a:cxn>
            <a:cxn ang="0">
              <a:pos x="connsiteX148" y="connsiteY148"/>
            </a:cxn>
            <a:cxn ang="0">
              <a:pos x="connsiteX149" y="connsiteY149"/>
            </a:cxn>
            <a:cxn ang="0">
              <a:pos x="connsiteX150" y="connsiteY150"/>
            </a:cxn>
            <a:cxn ang="0">
              <a:pos x="connsiteX151" y="connsiteY151"/>
            </a:cxn>
            <a:cxn ang="0">
              <a:pos x="connsiteX152" y="connsiteY152"/>
            </a:cxn>
            <a:cxn ang="0">
              <a:pos x="connsiteX153" y="connsiteY153"/>
            </a:cxn>
            <a:cxn ang="0">
              <a:pos x="connsiteX154" y="connsiteY154"/>
            </a:cxn>
            <a:cxn ang="0">
              <a:pos x="connsiteX155" y="connsiteY155"/>
            </a:cxn>
            <a:cxn ang="0">
              <a:pos x="connsiteX156" y="connsiteY156"/>
            </a:cxn>
            <a:cxn ang="0">
              <a:pos x="connsiteX157" y="connsiteY157"/>
            </a:cxn>
            <a:cxn ang="0">
              <a:pos x="connsiteX158" y="connsiteY158"/>
            </a:cxn>
            <a:cxn ang="0">
              <a:pos x="connsiteX159" y="connsiteY159"/>
            </a:cxn>
            <a:cxn ang="0">
              <a:pos x="connsiteX160" y="connsiteY160"/>
            </a:cxn>
            <a:cxn ang="0">
              <a:pos x="connsiteX161" y="connsiteY161"/>
            </a:cxn>
            <a:cxn ang="0">
              <a:pos x="connsiteX162" y="connsiteY162"/>
            </a:cxn>
            <a:cxn ang="0">
              <a:pos x="connsiteX163" y="connsiteY163"/>
            </a:cxn>
            <a:cxn ang="0">
              <a:pos x="connsiteX164" y="connsiteY164"/>
            </a:cxn>
            <a:cxn ang="0">
              <a:pos x="connsiteX165" y="connsiteY165"/>
            </a:cxn>
            <a:cxn ang="0">
              <a:pos x="connsiteX166" y="connsiteY166"/>
            </a:cxn>
            <a:cxn ang="0">
              <a:pos x="connsiteX167" y="connsiteY167"/>
            </a:cxn>
            <a:cxn ang="0">
              <a:pos x="connsiteX168" y="connsiteY168"/>
            </a:cxn>
            <a:cxn ang="0">
              <a:pos x="connsiteX169" y="connsiteY169"/>
            </a:cxn>
            <a:cxn ang="0">
              <a:pos x="connsiteX170" y="connsiteY170"/>
            </a:cxn>
            <a:cxn ang="0">
              <a:pos x="connsiteX171" y="connsiteY171"/>
            </a:cxn>
            <a:cxn ang="0">
              <a:pos x="connsiteX172" y="connsiteY172"/>
            </a:cxn>
            <a:cxn ang="0">
              <a:pos x="connsiteX173" y="connsiteY173"/>
            </a:cxn>
            <a:cxn ang="0">
              <a:pos x="connsiteX174" y="connsiteY174"/>
            </a:cxn>
            <a:cxn ang="0">
              <a:pos x="connsiteX175" y="connsiteY175"/>
            </a:cxn>
            <a:cxn ang="0">
              <a:pos x="connsiteX176" y="connsiteY176"/>
            </a:cxn>
            <a:cxn ang="0">
              <a:pos x="connsiteX177" y="connsiteY177"/>
            </a:cxn>
            <a:cxn ang="0">
              <a:pos x="connsiteX178" y="connsiteY178"/>
            </a:cxn>
            <a:cxn ang="0">
              <a:pos x="connsiteX179" y="connsiteY179"/>
            </a:cxn>
            <a:cxn ang="0">
              <a:pos x="connsiteX180" y="connsiteY180"/>
            </a:cxn>
            <a:cxn ang="0">
              <a:pos x="connsiteX181" y="connsiteY181"/>
            </a:cxn>
            <a:cxn ang="0">
              <a:pos x="connsiteX182" y="connsiteY182"/>
            </a:cxn>
            <a:cxn ang="0">
              <a:pos x="connsiteX183" y="connsiteY183"/>
            </a:cxn>
            <a:cxn ang="0">
              <a:pos x="connsiteX184" y="connsiteY184"/>
            </a:cxn>
            <a:cxn ang="0">
              <a:pos x="connsiteX185" y="connsiteY185"/>
            </a:cxn>
            <a:cxn ang="0">
              <a:pos x="connsiteX186" y="connsiteY186"/>
            </a:cxn>
            <a:cxn ang="0">
              <a:pos x="connsiteX187" y="connsiteY187"/>
            </a:cxn>
            <a:cxn ang="0">
              <a:pos x="connsiteX188" y="connsiteY188"/>
            </a:cxn>
            <a:cxn ang="0">
              <a:pos x="connsiteX189" y="connsiteY189"/>
            </a:cxn>
            <a:cxn ang="0">
              <a:pos x="connsiteX190" y="connsiteY190"/>
            </a:cxn>
            <a:cxn ang="0">
              <a:pos x="connsiteX191" y="connsiteY191"/>
            </a:cxn>
            <a:cxn ang="0">
              <a:pos x="connsiteX192" y="connsiteY192"/>
            </a:cxn>
            <a:cxn ang="0">
              <a:pos x="connsiteX193" y="connsiteY193"/>
            </a:cxn>
            <a:cxn ang="0">
              <a:pos x="connsiteX194" y="connsiteY194"/>
            </a:cxn>
            <a:cxn ang="0">
              <a:pos x="connsiteX195" y="connsiteY195"/>
            </a:cxn>
            <a:cxn ang="0">
              <a:pos x="connsiteX196" y="connsiteY196"/>
            </a:cxn>
            <a:cxn ang="0">
              <a:pos x="connsiteX197" y="connsiteY197"/>
            </a:cxn>
            <a:cxn ang="0">
              <a:pos x="connsiteX198" y="connsiteY198"/>
            </a:cxn>
            <a:cxn ang="0">
              <a:pos x="connsiteX199" y="connsiteY199"/>
            </a:cxn>
            <a:cxn ang="0">
              <a:pos x="connsiteX200" y="connsiteY200"/>
            </a:cxn>
            <a:cxn ang="0">
              <a:pos x="connsiteX201" y="connsiteY201"/>
            </a:cxn>
            <a:cxn ang="0">
              <a:pos x="connsiteX202" y="connsiteY202"/>
            </a:cxn>
            <a:cxn ang="0">
              <a:pos x="connsiteX203" y="connsiteY203"/>
            </a:cxn>
            <a:cxn ang="0">
              <a:pos x="connsiteX204" y="connsiteY204"/>
            </a:cxn>
            <a:cxn ang="0">
              <a:pos x="connsiteX205" y="connsiteY205"/>
            </a:cxn>
            <a:cxn ang="0">
              <a:pos x="connsiteX206" y="connsiteY206"/>
            </a:cxn>
            <a:cxn ang="0">
              <a:pos x="connsiteX207" y="connsiteY207"/>
            </a:cxn>
            <a:cxn ang="0">
              <a:pos x="connsiteX208" y="connsiteY208"/>
            </a:cxn>
            <a:cxn ang="0">
              <a:pos x="connsiteX209" y="connsiteY209"/>
            </a:cxn>
            <a:cxn ang="0">
              <a:pos x="connsiteX210" y="connsiteY210"/>
            </a:cxn>
            <a:cxn ang="0">
              <a:pos x="connsiteX211" y="connsiteY211"/>
            </a:cxn>
            <a:cxn ang="0">
              <a:pos x="connsiteX212" y="connsiteY212"/>
            </a:cxn>
            <a:cxn ang="0">
              <a:pos x="connsiteX213" y="connsiteY213"/>
            </a:cxn>
            <a:cxn ang="0">
              <a:pos x="connsiteX214" y="connsiteY214"/>
            </a:cxn>
            <a:cxn ang="0">
              <a:pos x="connsiteX215" y="connsiteY215"/>
            </a:cxn>
            <a:cxn ang="0">
              <a:pos x="connsiteX216" y="connsiteY216"/>
            </a:cxn>
            <a:cxn ang="0">
              <a:pos x="connsiteX217" y="connsiteY217"/>
            </a:cxn>
            <a:cxn ang="0">
              <a:pos x="connsiteX218" y="connsiteY218"/>
            </a:cxn>
            <a:cxn ang="0">
              <a:pos x="connsiteX219" y="connsiteY219"/>
            </a:cxn>
          </a:cxnLst>
          <a:rect l="l" t="t" r="r" b="b"/>
          <a:pathLst>
            <a:path w="606568" h="581671">
              <a:moveTo>
                <a:pt x="425891" y="420849"/>
              </a:moveTo>
              <a:cubicBezTo>
                <a:pt x="426377" y="436835"/>
                <a:pt x="426668" y="453113"/>
                <a:pt x="426862" y="470359"/>
              </a:cubicBezTo>
              <a:cubicBezTo>
                <a:pt x="431133" y="469875"/>
                <a:pt x="434920" y="468518"/>
                <a:pt x="438123" y="466387"/>
              </a:cubicBezTo>
              <a:cubicBezTo>
                <a:pt x="444531" y="462027"/>
                <a:pt x="453850" y="449528"/>
                <a:pt x="453850" y="439839"/>
              </a:cubicBezTo>
              <a:cubicBezTo>
                <a:pt x="453850" y="435963"/>
                <a:pt x="452394" y="433057"/>
                <a:pt x="449288" y="430925"/>
              </a:cubicBezTo>
              <a:cubicBezTo>
                <a:pt x="442880" y="426565"/>
                <a:pt x="435502" y="423368"/>
                <a:pt x="425891" y="420849"/>
              </a:cubicBezTo>
              <a:close/>
              <a:moveTo>
                <a:pt x="392107" y="352154"/>
              </a:moveTo>
              <a:cubicBezTo>
                <a:pt x="387933" y="352832"/>
                <a:pt x="384244" y="353995"/>
                <a:pt x="381040" y="355642"/>
              </a:cubicBezTo>
              <a:cubicBezTo>
                <a:pt x="378419" y="356998"/>
                <a:pt x="376477" y="358549"/>
                <a:pt x="375215" y="360389"/>
              </a:cubicBezTo>
              <a:cubicBezTo>
                <a:pt x="373759" y="362424"/>
                <a:pt x="373079" y="364749"/>
                <a:pt x="373371" y="367269"/>
              </a:cubicBezTo>
              <a:cubicBezTo>
                <a:pt x="374050" y="373470"/>
                <a:pt x="379875" y="379283"/>
                <a:pt x="387059" y="381124"/>
              </a:cubicBezTo>
              <a:cubicBezTo>
                <a:pt x="389195" y="381608"/>
                <a:pt x="391233" y="382093"/>
                <a:pt x="393369" y="382577"/>
              </a:cubicBezTo>
              <a:cubicBezTo>
                <a:pt x="393175" y="377539"/>
                <a:pt x="392981" y="372598"/>
                <a:pt x="392690" y="367559"/>
              </a:cubicBezTo>
              <a:cubicBezTo>
                <a:pt x="392495" y="362424"/>
                <a:pt x="392301" y="357289"/>
                <a:pt x="392107" y="352154"/>
              </a:cubicBezTo>
              <a:close/>
              <a:moveTo>
                <a:pt x="404825" y="306325"/>
              </a:moveTo>
              <a:cubicBezTo>
                <a:pt x="412688" y="306325"/>
                <a:pt x="421328" y="311848"/>
                <a:pt x="421814" y="322021"/>
              </a:cubicBezTo>
              <a:lnTo>
                <a:pt x="421814" y="322215"/>
              </a:lnTo>
              <a:cubicBezTo>
                <a:pt x="431522" y="323862"/>
                <a:pt x="440744" y="326769"/>
                <a:pt x="448899" y="330451"/>
              </a:cubicBezTo>
              <a:cubicBezTo>
                <a:pt x="451715" y="331807"/>
                <a:pt x="453850" y="333648"/>
                <a:pt x="455306" y="335780"/>
              </a:cubicBezTo>
              <a:cubicBezTo>
                <a:pt x="458219" y="339752"/>
                <a:pt x="458898" y="344790"/>
                <a:pt x="457928" y="349150"/>
              </a:cubicBezTo>
              <a:cubicBezTo>
                <a:pt x="455889" y="358645"/>
                <a:pt x="446958" y="363684"/>
                <a:pt x="438220" y="359614"/>
              </a:cubicBezTo>
              <a:cubicBezTo>
                <a:pt x="433658" y="357483"/>
                <a:pt x="428512" y="355739"/>
                <a:pt x="423173" y="354285"/>
              </a:cubicBezTo>
              <a:cubicBezTo>
                <a:pt x="423561" y="361358"/>
                <a:pt x="423852" y="368431"/>
                <a:pt x="424144" y="375407"/>
              </a:cubicBezTo>
              <a:cubicBezTo>
                <a:pt x="424241" y="379864"/>
                <a:pt x="424435" y="384224"/>
                <a:pt x="424629" y="388681"/>
              </a:cubicBezTo>
              <a:cubicBezTo>
                <a:pt x="440065" y="391975"/>
                <a:pt x="455986" y="396626"/>
                <a:pt x="469286" y="407187"/>
              </a:cubicBezTo>
              <a:cubicBezTo>
                <a:pt x="470742" y="408447"/>
                <a:pt x="472101" y="409706"/>
                <a:pt x="473363" y="410966"/>
              </a:cubicBezTo>
              <a:cubicBezTo>
                <a:pt x="480353" y="418136"/>
                <a:pt x="484236" y="427050"/>
                <a:pt x="484528" y="437126"/>
              </a:cubicBezTo>
              <a:cubicBezTo>
                <a:pt x="485207" y="454275"/>
                <a:pt x="475596" y="474525"/>
                <a:pt x="460258" y="488671"/>
              </a:cubicBezTo>
              <a:cubicBezTo>
                <a:pt x="451423" y="496810"/>
                <a:pt x="440259" y="501170"/>
                <a:pt x="427153" y="501558"/>
              </a:cubicBezTo>
              <a:lnTo>
                <a:pt x="427153" y="502527"/>
              </a:lnTo>
              <a:cubicBezTo>
                <a:pt x="427056" y="512506"/>
                <a:pt x="419484" y="516963"/>
                <a:pt x="412397" y="516963"/>
              </a:cubicBezTo>
              <a:cubicBezTo>
                <a:pt x="407834" y="516963"/>
                <a:pt x="403466" y="515219"/>
                <a:pt x="400456" y="512119"/>
              </a:cubicBezTo>
              <a:cubicBezTo>
                <a:pt x="397544" y="509212"/>
                <a:pt x="395990" y="505433"/>
                <a:pt x="396087" y="501073"/>
              </a:cubicBezTo>
              <a:lnTo>
                <a:pt x="395990" y="496035"/>
              </a:lnTo>
              <a:cubicBezTo>
                <a:pt x="378904" y="489737"/>
                <a:pt x="362206" y="478789"/>
                <a:pt x="350751" y="466484"/>
              </a:cubicBezTo>
              <a:cubicBezTo>
                <a:pt x="346576" y="461833"/>
                <a:pt x="345509" y="456116"/>
                <a:pt x="347936" y="450691"/>
              </a:cubicBezTo>
              <a:cubicBezTo>
                <a:pt x="350460" y="444780"/>
                <a:pt x="356673" y="440711"/>
                <a:pt x="362983" y="440711"/>
              </a:cubicBezTo>
              <a:cubicBezTo>
                <a:pt x="367158" y="440711"/>
                <a:pt x="370944" y="442455"/>
                <a:pt x="374050" y="445749"/>
              </a:cubicBezTo>
              <a:cubicBezTo>
                <a:pt x="379487" y="451756"/>
                <a:pt x="387544" y="457860"/>
                <a:pt x="395699" y="462317"/>
              </a:cubicBezTo>
              <a:cubicBezTo>
                <a:pt x="395505" y="445459"/>
                <a:pt x="395117" y="429859"/>
                <a:pt x="394631" y="414841"/>
              </a:cubicBezTo>
              <a:cubicBezTo>
                <a:pt x="387156" y="413485"/>
                <a:pt x="379293" y="411741"/>
                <a:pt x="371817" y="409028"/>
              </a:cubicBezTo>
              <a:cubicBezTo>
                <a:pt x="371429" y="408834"/>
                <a:pt x="371041" y="408640"/>
                <a:pt x="370555" y="408447"/>
              </a:cubicBezTo>
              <a:cubicBezTo>
                <a:pt x="368420" y="407575"/>
                <a:pt x="366381" y="406509"/>
                <a:pt x="364439" y="405346"/>
              </a:cubicBezTo>
              <a:cubicBezTo>
                <a:pt x="362303" y="403990"/>
                <a:pt x="360362" y="402536"/>
                <a:pt x="358420" y="400889"/>
              </a:cubicBezTo>
              <a:cubicBezTo>
                <a:pt x="352304" y="395464"/>
                <a:pt x="347353" y="388197"/>
                <a:pt x="344441" y="380058"/>
              </a:cubicBezTo>
              <a:cubicBezTo>
                <a:pt x="343955" y="378508"/>
                <a:pt x="343470" y="377054"/>
                <a:pt x="343082" y="375407"/>
              </a:cubicBezTo>
              <a:cubicBezTo>
                <a:pt x="340266" y="364071"/>
                <a:pt x="341917" y="353026"/>
                <a:pt x="347547" y="344209"/>
              </a:cubicBezTo>
              <a:cubicBezTo>
                <a:pt x="348615" y="342465"/>
                <a:pt x="349877" y="340818"/>
                <a:pt x="351236" y="339364"/>
              </a:cubicBezTo>
              <a:cubicBezTo>
                <a:pt x="353566" y="336748"/>
                <a:pt x="356285" y="334326"/>
                <a:pt x="359294" y="332291"/>
              </a:cubicBezTo>
              <a:cubicBezTo>
                <a:pt x="361333" y="330838"/>
                <a:pt x="363663" y="329482"/>
                <a:pt x="365993" y="328222"/>
              </a:cubicBezTo>
              <a:cubicBezTo>
                <a:pt x="368128" y="327156"/>
                <a:pt x="370361" y="326091"/>
                <a:pt x="372788" y="325219"/>
              </a:cubicBezTo>
              <a:cubicBezTo>
                <a:pt x="375506" y="324250"/>
                <a:pt x="378322" y="323378"/>
                <a:pt x="381331" y="322699"/>
              </a:cubicBezTo>
              <a:cubicBezTo>
                <a:pt x="384341" y="322021"/>
                <a:pt x="387447" y="321440"/>
                <a:pt x="390748" y="321052"/>
              </a:cubicBezTo>
              <a:lnTo>
                <a:pt x="390748" y="320859"/>
              </a:lnTo>
              <a:cubicBezTo>
                <a:pt x="390554" y="316692"/>
                <a:pt x="391816" y="313204"/>
                <a:pt x="394243" y="310491"/>
              </a:cubicBezTo>
              <a:cubicBezTo>
                <a:pt x="396864" y="307875"/>
                <a:pt x="400650" y="306325"/>
                <a:pt x="404825" y="306325"/>
              </a:cubicBezTo>
              <a:close/>
              <a:moveTo>
                <a:pt x="406108" y="283044"/>
              </a:moveTo>
              <a:cubicBezTo>
                <a:pt x="398636" y="283044"/>
                <a:pt x="391068" y="283916"/>
                <a:pt x="383596" y="285467"/>
              </a:cubicBezTo>
              <a:cubicBezTo>
                <a:pt x="381752" y="285854"/>
                <a:pt x="380006" y="286435"/>
                <a:pt x="378162" y="286823"/>
              </a:cubicBezTo>
              <a:cubicBezTo>
                <a:pt x="376415" y="287308"/>
                <a:pt x="374669" y="287695"/>
                <a:pt x="372922" y="288276"/>
              </a:cubicBezTo>
              <a:cubicBezTo>
                <a:pt x="370593" y="288955"/>
                <a:pt x="368361" y="289730"/>
                <a:pt x="366227" y="290602"/>
              </a:cubicBezTo>
              <a:cubicBezTo>
                <a:pt x="363898" y="291377"/>
                <a:pt x="361666" y="292152"/>
                <a:pt x="359434" y="293121"/>
              </a:cubicBezTo>
              <a:cubicBezTo>
                <a:pt x="341968" y="300776"/>
                <a:pt x="326636" y="312306"/>
                <a:pt x="314215" y="326356"/>
              </a:cubicBezTo>
              <a:cubicBezTo>
                <a:pt x="306064" y="335464"/>
                <a:pt x="299272" y="345735"/>
                <a:pt x="293838" y="356781"/>
              </a:cubicBezTo>
              <a:cubicBezTo>
                <a:pt x="292382" y="359784"/>
                <a:pt x="291121" y="362691"/>
                <a:pt x="289859" y="365792"/>
              </a:cubicBezTo>
              <a:cubicBezTo>
                <a:pt x="288695" y="368602"/>
                <a:pt x="287725" y="371315"/>
                <a:pt x="286754" y="374221"/>
              </a:cubicBezTo>
              <a:cubicBezTo>
                <a:pt x="284426" y="381295"/>
                <a:pt x="282582" y="388562"/>
                <a:pt x="281514" y="396023"/>
              </a:cubicBezTo>
              <a:cubicBezTo>
                <a:pt x="281126" y="398639"/>
                <a:pt x="280932" y="401255"/>
                <a:pt x="280738" y="403774"/>
              </a:cubicBezTo>
              <a:cubicBezTo>
                <a:pt x="280447" y="406293"/>
                <a:pt x="280350" y="408813"/>
                <a:pt x="280253" y="411429"/>
              </a:cubicBezTo>
              <a:cubicBezTo>
                <a:pt x="280059" y="418696"/>
                <a:pt x="280350" y="425963"/>
                <a:pt x="281417" y="433327"/>
              </a:cubicBezTo>
              <a:cubicBezTo>
                <a:pt x="282388" y="440303"/>
                <a:pt x="283940" y="446989"/>
                <a:pt x="285978" y="453481"/>
              </a:cubicBezTo>
              <a:cubicBezTo>
                <a:pt x="286560" y="455612"/>
                <a:pt x="287240" y="457744"/>
                <a:pt x="288016" y="459876"/>
              </a:cubicBezTo>
              <a:cubicBezTo>
                <a:pt x="288792" y="462007"/>
                <a:pt x="289568" y="464139"/>
                <a:pt x="290345" y="466174"/>
              </a:cubicBezTo>
              <a:cubicBezTo>
                <a:pt x="310237" y="514524"/>
                <a:pt x="356038" y="548049"/>
                <a:pt x="407564" y="548049"/>
              </a:cubicBezTo>
              <a:cubicBezTo>
                <a:pt x="413289" y="548049"/>
                <a:pt x="419014" y="547661"/>
                <a:pt x="424642" y="546789"/>
              </a:cubicBezTo>
              <a:cubicBezTo>
                <a:pt x="452491" y="542817"/>
                <a:pt x="493343" y="518012"/>
                <a:pt x="510518" y="494660"/>
              </a:cubicBezTo>
              <a:cubicBezTo>
                <a:pt x="529634" y="468499"/>
                <a:pt x="536621" y="434974"/>
                <a:pt x="530119" y="399995"/>
              </a:cubicBezTo>
              <a:cubicBezTo>
                <a:pt x="530119" y="399511"/>
                <a:pt x="530022" y="399123"/>
                <a:pt x="530022" y="398639"/>
              </a:cubicBezTo>
              <a:cubicBezTo>
                <a:pt x="528081" y="388562"/>
                <a:pt x="524879" y="378485"/>
                <a:pt x="520707" y="368602"/>
              </a:cubicBezTo>
              <a:cubicBezTo>
                <a:pt x="515370" y="355908"/>
                <a:pt x="508286" y="343797"/>
                <a:pt x="499747" y="332654"/>
              </a:cubicBezTo>
              <a:cubicBezTo>
                <a:pt x="490820" y="321220"/>
                <a:pt x="480243" y="310950"/>
                <a:pt x="468308" y="302811"/>
              </a:cubicBezTo>
              <a:cubicBezTo>
                <a:pt x="450453" y="290699"/>
                <a:pt x="429494" y="283044"/>
                <a:pt x="406108" y="283044"/>
              </a:cubicBezTo>
              <a:close/>
              <a:moveTo>
                <a:pt x="406108" y="249519"/>
              </a:moveTo>
              <a:cubicBezTo>
                <a:pt x="426680" y="249519"/>
                <a:pt x="446766" y="254461"/>
                <a:pt x="465397" y="263181"/>
              </a:cubicBezTo>
              <a:cubicBezTo>
                <a:pt x="482572" y="271126"/>
                <a:pt x="498389" y="282366"/>
                <a:pt x="512168" y="296222"/>
              </a:cubicBezTo>
              <a:cubicBezTo>
                <a:pt x="520513" y="304555"/>
                <a:pt x="528178" y="313663"/>
                <a:pt x="534971" y="323740"/>
              </a:cubicBezTo>
              <a:cubicBezTo>
                <a:pt x="541472" y="333623"/>
                <a:pt x="547100" y="344281"/>
                <a:pt x="551758" y="355424"/>
              </a:cubicBezTo>
              <a:cubicBezTo>
                <a:pt x="553893" y="360559"/>
                <a:pt x="555736" y="365792"/>
                <a:pt x="557483" y="371121"/>
              </a:cubicBezTo>
              <a:cubicBezTo>
                <a:pt x="559036" y="375965"/>
                <a:pt x="560394" y="380907"/>
                <a:pt x="561559" y="385946"/>
              </a:cubicBezTo>
              <a:cubicBezTo>
                <a:pt x="562044" y="388077"/>
                <a:pt x="562626" y="390112"/>
                <a:pt x="563014" y="392341"/>
              </a:cubicBezTo>
              <a:cubicBezTo>
                <a:pt x="571650" y="437009"/>
                <a:pt x="562626" y="480417"/>
                <a:pt x="537591" y="514524"/>
              </a:cubicBezTo>
              <a:cubicBezTo>
                <a:pt x="515370" y="544851"/>
                <a:pt x="465785" y="574889"/>
                <a:pt x="429397" y="580121"/>
              </a:cubicBezTo>
              <a:cubicBezTo>
                <a:pt x="422119" y="581090"/>
                <a:pt x="414841" y="581671"/>
                <a:pt x="407564" y="581671"/>
              </a:cubicBezTo>
              <a:cubicBezTo>
                <a:pt x="341774" y="581671"/>
                <a:pt x="283455" y="538941"/>
                <a:pt x="258808" y="477607"/>
              </a:cubicBezTo>
              <a:cubicBezTo>
                <a:pt x="257935" y="475572"/>
                <a:pt x="257159" y="473441"/>
                <a:pt x="256382" y="471309"/>
              </a:cubicBezTo>
              <a:cubicBezTo>
                <a:pt x="255606" y="469177"/>
                <a:pt x="254927" y="467046"/>
                <a:pt x="254248" y="464914"/>
              </a:cubicBezTo>
              <a:cubicBezTo>
                <a:pt x="251531" y="456290"/>
                <a:pt x="249396" y="447376"/>
                <a:pt x="248134" y="438171"/>
              </a:cubicBezTo>
              <a:cubicBezTo>
                <a:pt x="247455" y="433327"/>
                <a:pt x="246970" y="428579"/>
                <a:pt x="246679" y="423734"/>
              </a:cubicBezTo>
              <a:cubicBezTo>
                <a:pt x="246582" y="421409"/>
                <a:pt x="246582" y="419083"/>
                <a:pt x="246485" y="416855"/>
              </a:cubicBezTo>
              <a:cubicBezTo>
                <a:pt x="246485" y="414529"/>
                <a:pt x="246485" y="412204"/>
                <a:pt x="246582" y="409781"/>
              </a:cubicBezTo>
              <a:cubicBezTo>
                <a:pt x="246873" y="401642"/>
                <a:pt x="247746" y="393503"/>
                <a:pt x="249299" y="385558"/>
              </a:cubicBezTo>
              <a:cubicBezTo>
                <a:pt x="249299" y="385558"/>
                <a:pt x="249299" y="385461"/>
                <a:pt x="249299" y="385461"/>
              </a:cubicBezTo>
              <a:cubicBezTo>
                <a:pt x="249784" y="383039"/>
                <a:pt x="250269" y="380616"/>
                <a:pt x="250754" y="378194"/>
              </a:cubicBezTo>
              <a:cubicBezTo>
                <a:pt x="251337" y="375772"/>
                <a:pt x="252016" y="373252"/>
                <a:pt x="252695" y="370830"/>
              </a:cubicBezTo>
              <a:cubicBezTo>
                <a:pt x="258032" y="352033"/>
                <a:pt x="266474" y="334398"/>
                <a:pt x="277633" y="318604"/>
              </a:cubicBezTo>
              <a:cubicBezTo>
                <a:pt x="280350" y="314729"/>
                <a:pt x="283261" y="310950"/>
                <a:pt x="286269" y="307365"/>
              </a:cubicBezTo>
              <a:cubicBezTo>
                <a:pt x="291121" y="301551"/>
                <a:pt x="296361" y="296125"/>
                <a:pt x="301989" y="291086"/>
              </a:cubicBezTo>
              <a:cubicBezTo>
                <a:pt x="303153" y="290021"/>
                <a:pt x="304318" y="288955"/>
                <a:pt x="305482" y="287986"/>
              </a:cubicBezTo>
              <a:cubicBezTo>
                <a:pt x="307714" y="286048"/>
                <a:pt x="309946" y="284207"/>
                <a:pt x="312275" y="282463"/>
              </a:cubicBezTo>
              <a:cubicBezTo>
                <a:pt x="312857" y="281978"/>
                <a:pt x="313536" y="281494"/>
                <a:pt x="314118" y="281009"/>
              </a:cubicBezTo>
              <a:cubicBezTo>
                <a:pt x="315768" y="279750"/>
                <a:pt x="317320" y="278587"/>
                <a:pt x="318970" y="277521"/>
              </a:cubicBezTo>
              <a:cubicBezTo>
                <a:pt x="327703" y="271417"/>
                <a:pt x="337019" y="266185"/>
                <a:pt x="346917" y="262018"/>
              </a:cubicBezTo>
              <a:cubicBezTo>
                <a:pt x="351089" y="260177"/>
                <a:pt x="355262" y="258627"/>
                <a:pt x="359628" y="257174"/>
              </a:cubicBezTo>
              <a:cubicBezTo>
                <a:pt x="361860" y="256495"/>
                <a:pt x="364092" y="255720"/>
                <a:pt x="366421" y="255139"/>
              </a:cubicBezTo>
              <a:cubicBezTo>
                <a:pt x="368653" y="254461"/>
                <a:pt x="370884" y="253976"/>
                <a:pt x="373116" y="253395"/>
              </a:cubicBezTo>
              <a:cubicBezTo>
                <a:pt x="374378" y="253104"/>
                <a:pt x="375542" y="252813"/>
                <a:pt x="376707" y="252523"/>
              </a:cubicBezTo>
              <a:cubicBezTo>
                <a:pt x="379229" y="252038"/>
                <a:pt x="381655" y="251554"/>
                <a:pt x="384178" y="251263"/>
              </a:cubicBezTo>
              <a:cubicBezTo>
                <a:pt x="391456" y="250100"/>
                <a:pt x="398831" y="249519"/>
                <a:pt x="406108" y="249519"/>
              </a:cubicBezTo>
              <a:close/>
              <a:moveTo>
                <a:pt x="43372" y="175759"/>
              </a:moveTo>
              <a:cubicBezTo>
                <a:pt x="43566" y="188646"/>
                <a:pt x="43566" y="201532"/>
                <a:pt x="43760" y="214418"/>
              </a:cubicBezTo>
              <a:cubicBezTo>
                <a:pt x="94992" y="233021"/>
                <a:pt x="149038" y="246489"/>
                <a:pt x="202404" y="246489"/>
              </a:cubicBezTo>
              <a:cubicBezTo>
                <a:pt x="240246" y="246489"/>
                <a:pt x="277699" y="239610"/>
                <a:pt x="313794" y="223235"/>
              </a:cubicBezTo>
              <a:cubicBezTo>
                <a:pt x="315638" y="222363"/>
                <a:pt x="317578" y="221588"/>
                <a:pt x="319519" y="220716"/>
              </a:cubicBezTo>
              <a:cubicBezTo>
                <a:pt x="319616" y="207539"/>
                <a:pt x="319713" y="194362"/>
                <a:pt x="319907" y="181185"/>
              </a:cubicBezTo>
              <a:cubicBezTo>
                <a:pt x="317675" y="182251"/>
                <a:pt x="315444" y="183123"/>
                <a:pt x="313212" y="184092"/>
              </a:cubicBezTo>
              <a:cubicBezTo>
                <a:pt x="273042" y="202016"/>
                <a:pt x="229572" y="211124"/>
                <a:pt x="186103" y="211124"/>
              </a:cubicBezTo>
              <a:cubicBezTo>
                <a:pt x="136909" y="211124"/>
                <a:pt x="87715" y="199497"/>
                <a:pt x="43372" y="175759"/>
              </a:cubicBezTo>
              <a:close/>
              <a:moveTo>
                <a:pt x="321654" y="100088"/>
              </a:moveTo>
              <a:cubicBezTo>
                <a:pt x="318355" y="102122"/>
                <a:pt x="314862" y="103963"/>
                <a:pt x="311465" y="105901"/>
              </a:cubicBezTo>
              <a:cubicBezTo>
                <a:pt x="272265" y="127411"/>
                <a:pt x="227729" y="137875"/>
                <a:pt x="182804" y="137875"/>
              </a:cubicBezTo>
              <a:cubicBezTo>
                <a:pt x="133804" y="137875"/>
                <a:pt x="84513" y="125570"/>
                <a:pt x="41723" y="102026"/>
              </a:cubicBezTo>
              <a:cubicBezTo>
                <a:pt x="41917" y="110552"/>
                <a:pt x="42014" y="119078"/>
                <a:pt x="42208" y="127508"/>
              </a:cubicBezTo>
              <a:cubicBezTo>
                <a:pt x="43081" y="127992"/>
                <a:pt x="43954" y="128283"/>
                <a:pt x="44828" y="128864"/>
              </a:cubicBezTo>
              <a:cubicBezTo>
                <a:pt x="88006" y="156284"/>
                <a:pt x="137006" y="169752"/>
                <a:pt x="186200" y="169752"/>
              </a:cubicBezTo>
              <a:cubicBezTo>
                <a:pt x="229572" y="169752"/>
                <a:pt x="272945" y="159094"/>
                <a:pt x="312339" y="138553"/>
              </a:cubicBezTo>
              <a:cubicBezTo>
                <a:pt x="315153" y="137100"/>
                <a:pt x="318064" y="135743"/>
                <a:pt x="320877" y="134096"/>
              </a:cubicBezTo>
              <a:cubicBezTo>
                <a:pt x="321168" y="122760"/>
                <a:pt x="321363" y="111424"/>
                <a:pt x="321654" y="100088"/>
              </a:cubicBezTo>
              <a:close/>
              <a:moveTo>
                <a:pt x="170869" y="41275"/>
              </a:moveTo>
              <a:cubicBezTo>
                <a:pt x="132834" y="41275"/>
                <a:pt x="94798" y="48542"/>
                <a:pt x="58800" y="63948"/>
              </a:cubicBezTo>
              <a:cubicBezTo>
                <a:pt x="97030" y="84973"/>
                <a:pt x="142149" y="96890"/>
                <a:pt x="186685" y="96890"/>
              </a:cubicBezTo>
              <a:cubicBezTo>
                <a:pt x="225497" y="96890"/>
                <a:pt x="263921" y="87783"/>
                <a:pt x="296814" y="67823"/>
              </a:cubicBezTo>
              <a:cubicBezTo>
                <a:pt x="256450" y="50480"/>
                <a:pt x="213562" y="41275"/>
                <a:pt x="170869" y="41275"/>
              </a:cubicBezTo>
              <a:close/>
              <a:moveTo>
                <a:pt x="448008" y="35047"/>
              </a:moveTo>
              <a:cubicBezTo>
                <a:pt x="468705" y="34975"/>
                <a:pt x="489402" y="37203"/>
                <a:pt x="509638" y="41805"/>
              </a:cubicBezTo>
              <a:cubicBezTo>
                <a:pt x="529923" y="46553"/>
                <a:pt x="550887" y="51882"/>
                <a:pt x="570201" y="59924"/>
              </a:cubicBezTo>
              <a:cubicBezTo>
                <a:pt x="579325" y="63799"/>
                <a:pt x="603686" y="74941"/>
                <a:pt x="605627" y="86859"/>
              </a:cubicBezTo>
              <a:cubicBezTo>
                <a:pt x="608344" y="104299"/>
                <a:pt x="604365" y="125517"/>
                <a:pt x="603880" y="143248"/>
              </a:cubicBezTo>
              <a:cubicBezTo>
                <a:pt x="602327" y="211845"/>
                <a:pt x="602230" y="280539"/>
                <a:pt x="602230" y="349137"/>
              </a:cubicBezTo>
              <a:cubicBezTo>
                <a:pt x="602230" y="351074"/>
                <a:pt x="601939" y="352722"/>
                <a:pt x="601453" y="354272"/>
              </a:cubicBezTo>
              <a:cubicBezTo>
                <a:pt x="601162" y="357663"/>
                <a:pt x="599512" y="361151"/>
                <a:pt x="595727" y="364058"/>
              </a:cubicBezTo>
              <a:cubicBezTo>
                <a:pt x="589612" y="368805"/>
                <a:pt x="583013" y="373262"/>
                <a:pt x="576122" y="377525"/>
              </a:cubicBezTo>
              <a:cubicBezTo>
                <a:pt x="573986" y="366674"/>
                <a:pt x="570978" y="356210"/>
                <a:pt x="567193" y="346133"/>
              </a:cubicBezTo>
              <a:cubicBezTo>
                <a:pt x="568454" y="345067"/>
                <a:pt x="569231" y="343905"/>
                <a:pt x="569231" y="343033"/>
              </a:cubicBezTo>
              <a:cubicBezTo>
                <a:pt x="569231" y="331600"/>
                <a:pt x="569328" y="320167"/>
                <a:pt x="569425" y="308734"/>
              </a:cubicBezTo>
              <a:cubicBezTo>
                <a:pt x="563990" y="311738"/>
                <a:pt x="558360" y="314354"/>
                <a:pt x="552828" y="316873"/>
              </a:cubicBezTo>
              <a:cubicBezTo>
                <a:pt x="546908" y="306990"/>
                <a:pt x="540114" y="297882"/>
                <a:pt x="532641" y="289453"/>
              </a:cubicBezTo>
              <a:cubicBezTo>
                <a:pt x="545258" y="284512"/>
                <a:pt x="557681" y="278117"/>
                <a:pt x="569522" y="270269"/>
              </a:cubicBezTo>
              <a:cubicBezTo>
                <a:pt x="569619" y="262227"/>
                <a:pt x="569619" y="254186"/>
                <a:pt x="569619" y="246144"/>
              </a:cubicBezTo>
              <a:cubicBezTo>
                <a:pt x="547587" y="254767"/>
                <a:pt x="524973" y="259805"/>
                <a:pt x="502165" y="262034"/>
              </a:cubicBezTo>
              <a:cubicBezTo>
                <a:pt x="473631" y="241784"/>
                <a:pt x="439467" y="229866"/>
                <a:pt x="403265" y="229866"/>
              </a:cubicBezTo>
              <a:cubicBezTo>
                <a:pt x="395307" y="229866"/>
                <a:pt x="387348" y="230448"/>
                <a:pt x="379390" y="231610"/>
              </a:cubicBezTo>
              <a:cubicBezTo>
                <a:pt x="377351" y="231901"/>
                <a:pt x="375313" y="232289"/>
                <a:pt x="373275" y="232676"/>
              </a:cubicBezTo>
              <a:cubicBezTo>
                <a:pt x="373372" y="226475"/>
                <a:pt x="373372" y="220371"/>
                <a:pt x="373469" y="214267"/>
              </a:cubicBezTo>
              <a:cubicBezTo>
                <a:pt x="438302" y="233645"/>
                <a:pt x="507115" y="240234"/>
                <a:pt x="570007" y="210295"/>
              </a:cubicBezTo>
              <a:cubicBezTo>
                <a:pt x="570201" y="199831"/>
                <a:pt x="570201" y="189367"/>
                <a:pt x="570395" y="178903"/>
              </a:cubicBezTo>
              <a:cubicBezTo>
                <a:pt x="508765" y="207388"/>
                <a:pt x="437138" y="210586"/>
                <a:pt x="373857" y="186945"/>
              </a:cubicBezTo>
              <a:cubicBezTo>
                <a:pt x="374051" y="175221"/>
                <a:pt x="374246" y="163401"/>
                <a:pt x="374440" y="151677"/>
              </a:cubicBezTo>
              <a:cubicBezTo>
                <a:pt x="437332" y="179194"/>
                <a:pt x="510609" y="175124"/>
                <a:pt x="571172" y="141601"/>
              </a:cubicBezTo>
              <a:cubicBezTo>
                <a:pt x="571366" y="132493"/>
                <a:pt x="571560" y="123483"/>
                <a:pt x="571754" y="114472"/>
              </a:cubicBezTo>
              <a:cubicBezTo>
                <a:pt x="513812" y="149546"/>
                <a:pt x="438982" y="152937"/>
                <a:pt x="375119" y="129587"/>
              </a:cubicBezTo>
              <a:cubicBezTo>
                <a:pt x="375410" y="124451"/>
                <a:pt x="375798" y="119123"/>
                <a:pt x="376284" y="113503"/>
              </a:cubicBezTo>
              <a:cubicBezTo>
                <a:pt x="376769" y="107302"/>
                <a:pt x="377254" y="101004"/>
                <a:pt x="377545" y="94804"/>
              </a:cubicBezTo>
              <a:cubicBezTo>
                <a:pt x="432867" y="117863"/>
                <a:pt x="500418" y="119316"/>
                <a:pt x="551664" y="88893"/>
              </a:cubicBezTo>
              <a:cubicBezTo>
                <a:pt x="496148" y="65543"/>
                <a:pt x="434808" y="60892"/>
                <a:pt x="377837" y="78817"/>
              </a:cubicBezTo>
              <a:cubicBezTo>
                <a:pt x="377740" y="73585"/>
                <a:pt x="377448" y="68353"/>
                <a:pt x="376672" y="63315"/>
              </a:cubicBezTo>
              <a:cubicBezTo>
                <a:pt x="375798" y="57695"/>
                <a:pt x="372984" y="52269"/>
                <a:pt x="368422" y="47037"/>
              </a:cubicBezTo>
              <a:cubicBezTo>
                <a:pt x="374343" y="45100"/>
                <a:pt x="380360" y="43452"/>
                <a:pt x="386378" y="42096"/>
              </a:cubicBezTo>
              <a:cubicBezTo>
                <a:pt x="406614" y="37494"/>
                <a:pt x="427311" y="35120"/>
                <a:pt x="448008" y="35047"/>
              </a:cubicBezTo>
              <a:close/>
              <a:moveTo>
                <a:pt x="170287" y="0"/>
              </a:moveTo>
              <a:cubicBezTo>
                <a:pt x="195321" y="0"/>
                <a:pt x="220452" y="2810"/>
                <a:pt x="245000" y="8623"/>
              </a:cubicBezTo>
              <a:cubicBezTo>
                <a:pt x="270131" y="14437"/>
                <a:pt x="295844" y="21219"/>
                <a:pt x="319713" y="31392"/>
              </a:cubicBezTo>
              <a:cubicBezTo>
                <a:pt x="327475" y="34687"/>
                <a:pt x="344165" y="42438"/>
                <a:pt x="354547" y="51836"/>
              </a:cubicBezTo>
              <a:cubicBezTo>
                <a:pt x="359205" y="56099"/>
                <a:pt x="362601" y="60653"/>
                <a:pt x="363377" y="65304"/>
              </a:cubicBezTo>
              <a:cubicBezTo>
                <a:pt x="364250" y="71118"/>
                <a:pt x="364541" y="77222"/>
                <a:pt x="364541" y="83423"/>
              </a:cubicBezTo>
              <a:cubicBezTo>
                <a:pt x="364444" y="85167"/>
                <a:pt x="364444" y="86911"/>
                <a:pt x="364347" y="88655"/>
              </a:cubicBezTo>
              <a:cubicBezTo>
                <a:pt x="363959" y="100475"/>
                <a:pt x="362698" y="112684"/>
                <a:pt x="361921" y="124213"/>
              </a:cubicBezTo>
              <a:cubicBezTo>
                <a:pt x="361630" y="128380"/>
                <a:pt x="361339" y="132352"/>
                <a:pt x="361242" y="136228"/>
              </a:cubicBezTo>
              <a:cubicBezTo>
                <a:pt x="361242" y="139231"/>
                <a:pt x="361145" y="142235"/>
                <a:pt x="361145" y="145239"/>
              </a:cubicBezTo>
              <a:cubicBezTo>
                <a:pt x="360854" y="157350"/>
                <a:pt x="360660" y="169364"/>
                <a:pt x="360466" y="181476"/>
              </a:cubicBezTo>
              <a:cubicBezTo>
                <a:pt x="360369" y="190971"/>
                <a:pt x="360175" y="200466"/>
                <a:pt x="360078" y="209961"/>
              </a:cubicBezTo>
              <a:cubicBezTo>
                <a:pt x="359981" y="218488"/>
                <a:pt x="359884" y="227014"/>
                <a:pt x="359787" y="235637"/>
              </a:cubicBezTo>
              <a:cubicBezTo>
                <a:pt x="343389" y="239998"/>
                <a:pt x="327961" y="246780"/>
                <a:pt x="313988" y="255597"/>
              </a:cubicBezTo>
              <a:cubicBezTo>
                <a:pt x="304382" y="261604"/>
                <a:pt x="295359" y="268580"/>
                <a:pt x="287111" y="276428"/>
              </a:cubicBezTo>
              <a:cubicBezTo>
                <a:pt x="259069" y="284083"/>
                <a:pt x="230446" y="287571"/>
                <a:pt x="201725" y="287571"/>
              </a:cubicBezTo>
              <a:cubicBezTo>
                <a:pt x="148941" y="287571"/>
                <a:pt x="95671" y="276041"/>
                <a:pt x="44246" y="258407"/>
              </a:cubicBezTo>
              <a:cubicBezTo>
                <a:pt x="44343" y="271971"/>
                <a:pt x="44343" y="285536"/>
                <a:pt x="44440" y="299101"/>
              </a:cubicBezTo>
              <a:cubicBezTo>
                <a:pt x="45895" y="299488"/>
                <a:pt x="47351" y="300070"/>
                <a:pt x="48903" y="300942"/>
              </a:cubicBezTo>
              <a:cubicBezTo>
                <a:pt x="91887" y="324680"/>
                <a:pt x="138461" y="337566"/>
                <a:pt x="184551" y="337566"/>
              </a:cubicBezTo>
              <a:cubicBezTo>
                <a:pt x="206285" y="337566"/>
                <a:pt x="228020" y="334563"/>
                <a:pt x="249172" y="328652"/>
              </a:cubicBezTo>
              <a:cubicBezTo>
                <a:pt x="242186" y="342992"/>
                <a:pt x="237044" y="358495"/>
                <a:pt x="234036" y="374675"/>
              </a:cubicBezTo>
              <a:cubicBezTo>
                <a:pt x="218026" y="377485"/>
                <a:pt x="201822" y="378842"/>
                <a:pt x="185618" y="378842"/>
              </a:cubicBezTo>
              <a:cubicBezTo>
                <a:pt x="137685" y="378842"/>
                <a:pt x="89461" y="367021"/>
                <a:pt x="44537" y="345027"/>
              </a:cubicBezTo>
              <a:cubicBezTo>
                <a:pt x="44634" y="359367"/>
                <a:pt x="44731" y="373610"/>
                <a:pt x="44731" y="387852"/>
              </a:cubicBezTo>
              <a:cubicBezTo>
                <a:pt x="44731" y="394538"/>
                <a:pt x="79855" y="409944"/>
                <a:pt x="85580" y="412560"/>
              </a:cubicBezTo>
              <a:cubicBezTo>
                <a:pt x="99261" y="418857"/>
                <a:pt x="113525" y="423508"/>
                <a:pt x="128176" y="426609"/>
              </a:cubicBezTo>
              <a:cubicBezTo>
                <a:pt x="145351" y="430290"/>
                <a:pt x="163010" y="432035"/>
                <a:pt x="180669" y="432035"/>
              </a:cubicBezTo>
              <a:cubicBezTo>
                <a:pt x="183968" y="432035"/>
                <a:pt x="187267" y="432035"/>
                <a:pt x="190469" y="431841"/>
              </a:cubicBezTo>
              <a:cubicBezTo>
                <a:pt x="203957" y="431356"/>
                <a:pt x="217347" y="429903"/>
                <a:pt x="230446" y="427481"/>
              </a:cubicBezTo>
              <a:cubicBezTo>
                <a:pt x="230834" y="427384"/>
                <a:pt x="231222" y="427287"/>
                <a:pt x="231610" y="427287"/>
              </a:cubicBezTo>
              <a:cubicBezTo>
                <a:pt x="231901" y="430290"/>
                <a:pt x="232289" y="433294"/>
                <a:pt x="232677" y="436298"/>
              </a:cubicBezTo>
              <a:cubicBezTo>
                <a:pt x="234230" y="447343"/>
                <a:pt x="236850" y="458001"/>
                <a:pt x="240149" y="468272"/>
              </a:cubicBezTo>
              <a:cubicBezTo>
                <a:pt x="222683" y="472050"/>
                <a:pt x="204636" y="473988"/>
                <a:pt x="186394" y="473988"/>
              </a:cubicBezTo>
              <a:cubicBezTo>
                <a:pt x="123810" y="473988"/>
                <a:pt x="59964" y="452382"/>
                <a:pt x="12032" y="414400"/>
              </a:cubicBezTo>
              <a:cubicBezTo>
                <a:pt x="7374" y="410719"/>
                <a:pt x="5337" y="406359"/>
                <a:pt x="5046" y="401998"/>
              </a:cubicBezTo>
              <a:cubicBezTo>
                <a:pt x="4463" y="400061"/>
                <a:pt x="4075" y="397929"/>
                <a:pt x="4075" y="395507"/>
              </a:cubicBezTo>
              <a:cubicBezTo>
                <a:pt x="4075" y="285633"/>
                <a:pt x="3881" y="175759"/>
                <a:pt x="0" y="65885"/>
              </a:cubicBezTo>
              <a:cubicBezTo>
                <a:pt x="0" y="64238"/>
                <a:pt x="97" y="62785"/>
                <a:pt x="388" y="61332"/>
              </a:cubicBezTo>
              <a:cubicBezTo>
                <a:pt x="-776" y="54065"/>
                <a:pt x="1844" y="46410"/>
                <a:pt x="10091" y="41760"/>
              </a:cubicBezTo>
              <a:cubicBezTo>
                <a:pt x="35804" y="27323"/>
                <a:pt x="64331" y="15599"/>
                <a:pt x="93052" y="8914"/>
              </a:cubicBezTo>
              <a:cubicBezTo>
                <a:pt x="118376" y="3004"/>
                <a:pt x="144283" y="0"/>
                <a:pt x="170287" y="0"/>
              </a:cubicBezTo>
              <a:close/>
            </a:path>
          </a:pathLst>
        </a:custGeom>
        <a:gradFill flip="none" rotWithShape="1">
          <a:gsLst>
            <a:gs pos="0">
              <a:srgbClr val="6E376E"/>
            </a:gs>
            <a:gs pos="35000">
              <a:srgbClr val="CB4B7C"/>
            </a:gs>
            <a:gs pos="69000">
              <a:srgbClr val="FE7088"/>
            </a:gs>
            <a:gs pos="100000">
              <a:srgbClr val="FE9C80"/>
            </a:gs>
          </a:gsLst>
          <a:lin ang="135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 marL="0" indent="0" algn="l" defTabSz="914400" rtl="0" eaLnBrk="1" fontAlgn="base" latinLnBrk="0" hangingPunct="1">
            <a:lnSpc>
              <a:spcPct val="130000"/>
            </a:lnSpc>
            <a:spcBef>
              <a:spcPct val="0"/>
            </a:spcBef>
            <a:spcAft>
              <a:spcPct val="0"/>
            </a:spcAft>
          </a:pPr>
          <a:endParaRPr lang="zh-CN" altLang="en-US" sz="1100" kern="12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638175</xdr:colOff>
      <xdr:row>14</xdr:row>
      <xdr:rowOff>38100</xdr:rowOff>
    </xdr:from>
    <xdr:to>
      <xdr:col>2</xdr:col>
      <xdr:colOff>371475</xdr:colOff>
      <xdr:row>16</xdr:row>
      <xdr:rowOff>79090</xdr:rowOff>
    </xdr:to>
    <xdr:sp macro="" textlink="">
      <xdr:nvSpPr>
        <xdr:cNvPr id="128" name="任意多邊形247"/>
        <xdr:cNvSpPr>
          <a:spLocks noEditPoints="1"/>
        </xdr:cNvSpPr>
      </xdr:nvSpPr>
      <xdr:spPr>
        <a:xfrm>
          <a:off x="1323975" y="2438400"/>
          <a:ext cx="419100" cy="383540"/>
        </a:xfrm>
        <a:custGeom>
          <a:avLst/>
          <a:gdLst>
            <a:gd name="T0" fmla="*/ 139 w 156"/>
            <a:gd name="T1" fmla="*/ 26 h 143"/>
            <a:gd name="T2" fmla="*/ 117 w 156"/>
            <a:gd name="T3" fmla="*/ 26 h 143"/>
            <a:gd name="T4" fmla="*/ 117 w 156"/>
            <a:gd name="T5" fmla="*/ 23 h 143"/>
            <a:gd name="T6" fmla="*/ 94 w 156"/>
            <a:gd name="T7" fmla="*/ 0 h 143"/>
            <a:gd name="T8" fmla="*/ 62 w 156"/>
            <a:gd name="T9" fmla="*/ 0 h 143"/>
            <a:gd name="T10" fmla="*/ 39 w 156"/>
            <a:gd name="T11" fmla="*/ 23 h 143"/>
            <a:gd name="T12" fmla="*/ 39 w 156"/>
            <a:gd name="T13" fmla="*/ 26 h 143"/>
            <a:gd name="T14" fmla="*/ 16 w 156"/>
            <a:gd name="T15" fmla="*/ 26 h 143"/>
            <a:gd name="T16" fmla="*/ 0 w 156"/>
            <a:gd name="T17" fmla="*/ 42 h 143"/>
            <a:gd name="T18" fmla="*/ 0 w 156"/>
            <a:gd name="T19" fmla="*/ 121 h 143"/>
            <a:gd name="T20" fmla="*/ 15 w 156"/>
            <a:gd name="T21" fmla="*/ 137 h 143"/>
            <a:gd name="T22" fmla="*/ 14 w 156"/>
            <a:gd name="T23" fmla="*/ 139 h 143"/>
            <a:gd name="T24" fmla="*/ 19 w 156"/>
            <a:gd name="T25" fmla="*/ 143 h 143"/>
            <a:gd name="T26" fmla="*/ 27 w 156"/>
            <a:gd name="T27" fmla="*/ 143 h 143"/>
            <a:gd name="T28" fmla="*/ 31 w 156"/>
            <a:gd name="T29" fmla="*/ 139 h 143"/>
            <a:gd name="T30" fmla="*/ 31 w 156"/>
            <a:gd name="T31" fmla="*/ 138 h 143"/>
            <a:gd name="T32" fmla="*/ 125 w 156"/>
            <a:gd name="T33" fmla="*/ 138 h 143"/>
            <a:gd name="T34" fmla="*/ 124 w 156"/>
            <a:gd name="T35" fmla="*/ 139 h 143"/>
            <a:gd name="T36" fmla="*/ 129 w 156"/>
            <a:gd name="T37" fmla="*/ 143 h 143"/>
            <a:gd name="T38" fmla="*/ 137 w 156"/>
            <a:gd name="T39" fmla="*/ 143 h 143"/>
            <a:gd name="T40" fmla="*/ 141 w 156"/>
            <a:gd name="T41" fmla="*/ 139 h 143"/>
            <a:gd name="T42" fmla="*/ 141 w 156"/>
            <a:gd name="T43" fmla="*/ 137 h 143"/>
            <a:gd name="T44" fmla="*/ 156 w 156"/>
            <a:gd name="T45" fmla="*/ 121 h 143"/>
            <a:gd name="T46" fmla="*/ 156 w 156"/>
            <a:gd name="T47" fmla="*/ 42 h 143"/>
            <a:gd name="T48" fmla="*/ 139 w 156"/>
            <a:gd name="T49" fmla="*/ 26 h 143"/>
            <a:gd name="T50" fmla="*/ 126 w 156"/>
            <a:gd name="T51" fmla="*/ 31 h 143"/>
            <a:gd name="T52" fmla="*/ 134 w 156"/>
            <a:gd name="T53" fmla="*/ 31 h 143"/>
            <a:gd name="T54" fmla="*/ 134 w 156"/>
            <a:gd name="T55" fmla="*/ 130 h 143"/>
            <a:gd name="T56" fmla="*/ 126 w 156"/>
            <a:gd name="T57" fmla="*/ 130 h 143"/>
            <a:gd name="T58" fmla="*/ 126 w 156"/>
            <a:gd name="T59" fmla="*/ 31 h 143"/>
            <a:gd name="T60" fmla="*/ 52 w 156"/>
            <a:gd name="T61" fmla="*/ 23 h 143"/>
            <a:gd name="T62" fmla="*/ 62 w 156"/>
            <a:gd name="T63" fmla="*/ 13 h 143"/>
            <a:gd name="T64" fmla="*/ 94 w 156"/>
            <a:gd name="T65" fmla="*/ 13 h 143"/>
            <a:gd name="T66" fmla="*/ 104 w 156"/>
            <a:gd name="T67" fmla="*/ 23 h 143"/>
            <a:gd name="T68" fmla="*/ 104 w 156"/>
            <a:gd name="T69" fmla="*/ 26 h 143"/>
            <a:gd name="T70" fmla="*/ 52 w 156"/>
            <a:gd name="T71" fmla="*/ 26 h 143"/>
            <a:gd name="T72" fmla="*/ 52 w 156"/>
            <a:gd name="T73" fmla="*/ 23 h 143"/>
            <a:gd name="T74" fmla="*/ 22 w 156"/>
            <a:gd name="T75" fmla="*/ 31 h 143"/>
            <a:gd name="T76" fmla="*/ 30 w 156"/>
            <a:gd name="T77" fmla="*/ 31 h 143"/>
            <a:gd name="T78" fmla="*/ 30 w 156"/>
            <a:gd name="T79" fmla="*/ 130 h 143"/>
            <a:gd name="T80" fmla="*/ 22 w 156"/>
            <a:gd name="T81" fmla="*/ 130 h 143"/>
            <a:gd name="T82" fmla="*/ 22 w 156"/>
            <a:gd name="T83" fmla="*/ 31 h 143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</a:cxnLst>
          <a:rect l="0" t="0" r="r" b="b"/>
          <a:pathLst>
            <a:path w="156" h="143">
              <a:moveTo>
                <a:pt x="139" y="26"/>
              </a:moveTo>
              <a:cubicBezTo>
                <a:pt x="117" y="26"/>
                <a:pt x="117" y="26"/>
                <a:pt x="117" y="26"/>
              </a:cubicBezTo>
              <a:cubicBezTo>
                <a:pt x="117" y="23"/>
                <a:pt x="117" y="23"/>
                <a:pt x="117" y="23"/>
              </a:cubicBezTo>
              <a:cubicBezTo>
                <a:pt x="117" y="10"/>
                <a:pt x="106" y="0"/>
                <a:pt x="94" y="0"/>
              </a:cubicBezTo>
              <a:cubicBezTo>
                <a:pt x="62" y="0"/>
                <a:pt x="62" y="0"/>
                <a:pt x="62" y="0"/>
              </a:cubicBezTo>
              <a:cubicBezTo>
                <a:pt x="49" y="0"/>
                <a:pt x="39" y="10"/>
                <a:pt x="39" y="23"/>
              </a:cubicBezTo>
              <a:cubicBezTo>
                <a:pt x="39" y="26"/>
                <a:pt x="39" y="26"/>
                <a:pt x="39" y="26"/>
              </a:cubicBezTo>
              <a:cubicBezTo>
                <a:pt x="16" y="26"/>
                <a:pt x="16" y="26"/>
                <a:pt x="16" y="26"/>
              </a:cubicBezTo>
              <a:cubicBezTo>
                <a:pt x="7" y="26"/>
                <a:pt x="0" y="33"/>
                <a:pt x="0" y="42"/>
              </a:cubicBezTo>
              <a:cubicBezTo>
                <a:pt x="0" y="121"/>
                <a:pt x="0" y="121"/>
                <a:pt x="0" y="121"/>
              </a:cubicBezTo>
              <a:cubicBezTo>
                <a:pt x="0" y="130"/>
                <a:pt x="6" y="137"/>
                <a:pt x="15" y="137"/>
              </a:cubicBezTo>
              <a:cubicBezTo>
                <a:pt x="14" y="138"/>
                <a:pt x="14" y="138"/>
                <a:pt x="14" y="139"/>
              </a:cubicBezTo>
              <a:cubicBezTo>
                <a:pt x="14" y="141"/>
                <a:pt x="16" y="143"/>
                <a:pt x="19" y="143"/>
              </a:cubicBezTo>
              <a:cubicBezTo>
                <a:pt x="27" y="143"/>
                <a:pt x="27" y="143"/>
                <a:pt x="27" y="143"/>
              </a:cubicBezTo>
              <a:cubicBezTo>
                <a:pt x="29" y="143"/>
                <a:pt x="31" y="141"/>
                <a:pt x="31" y="139"/>
              </a:cubicBezTo>
              <a:cubicBezTo>
                <a:pt x="31" y="138"/>
                <a:pt x="31" y="138"/>
                <a:pt x="31" y="138"/>
              </a:cubicBezTo>
              <a:cubicBezTo>
                <a:pt x="125" y="138"/>
                <a:pt x="125" y="138"/>
                <a:pt x="125" y="138"/>
              </a:cubicBezTo>
              <a:cubicBezTo>
                <a:pt x="125" y="138"/>
                <a:pt x="124" y="138"/>
                <a:pt x="124" y="139"/>
              </a:cubicBezTo>
              <a:cubicBezTo>
                <a:pt x="124" y="141"/>
                <a:pt x="127" y="143"/>
                <a:pt x="129" y="143"/>
              </a:cubicBezTo>
              <a:cubicBezTo>
                <a:pt x="137" y="143"/>
                <a:pt x="137" y="143"/>
                <a:pt x="137" y="143"/>
              </a:cubicBezTo>
              <a:cubicBezTo>
                <a:pt x="139" y="143"/>
                <a:pt x="141" y="141"/>
                <a:pt x="141" y="139"/>
              </a:cubicBezTo>
              <a:cubicBezTo>
                <a:pt x="141" y="138"/>
                <a:pt x="141" y="138"/>
                <a:pt x="141" y="137"/>
              </a:cubicBezTo>
              <a:cubicBezTo>
                <a:pt x="149" y="137"/>
                <a:pt x="156" y="130"/>
                <a:pt x="156" y="121"/>
              </a:cubicBezTo>
              <a:cubicBezTo>
                <a:pt x="156" y="42"/>
                <a:pt x="156" y="42"/>
                <a:pt x="156" y="42"/>
              </a:cubicBezTo>
              <a:cubicBezTo>
                <a:pt x="156" y="33"/>
                <a:pt x="148" y="26"/>
                <a:pt x="139" y="26"/>
              </a:cubicBezTo>
              <a:close/>
              <a:moveTo>
                <a:pt x="126" y="31"/>
              </a:moveTo>
              <a:cubicBezTo>
                <a:pt x="134" y="31"/>
                <a:pt x="134" y="31"/>
                <a:pt x="134" y="31"/>
              </a:cubicBezTo>
              <a:cubicBezTo>
                <a:pt x="134" y="130"/>
                <a:pt x="134" y="130"/>
                <a:pt x="134" y="130"/>
              </a:cubicBezTo>
              <a:cubicBezTo>
                <a:pt x="126" y="130"/>
                <a:pt x="126" y="130"/>
                <a:pt x="126" y="130"/>
              </a:cubicBezTo>
              <a:lnTo>
                <a:pt x="126" y="31"/>
              </a:lnTo>
              <a:close/>
              <a:moveTo>
                <a:pt x="52" y="23"/>
              </a:moveTo>
              <a:cubicBezTo>
                <a:pt x="52" y="17"/>
                <a:pt x="56" y="13"/>
                <a:pt x="62" y="13"/>
              </a:cubicBezTo>
              <a:cubicBezTo>
                <a:pt x="94" y="13"/>
                <a:pt x="94" y="13"/>
                <a:pt x="94" y="13"/>
              </a:cubicBezTo>
              <a:cubicBezTo>
                <a:pt x="99" y="13"/>
                <a:pt x="104" y="17"/>
                <a:pt x="104" y="23"/>
              </a:cubicBezTo>
              <a:cubicBezTo>
                <a:pt x="104" y="26"/>
                <a:pt x="104" y="26"/>
                <a:pt x="104" y="26"/>
              </a:cubicBezTo>
              <a:cubicBezTo>
                <a:pt x="52" y="26"/>
                <a:pt x="52" y="26"/>
                <a:pt x="52" y="26"/>
              </a:cubicBezTo>
              <a:lnTo>
                <a:pt x="52" y="23"/>
              </a:lnTo>
              <a:close/>
              <a:moveTo>
                <a:pt x="22" y="31"/>
              </a:moveTo>
              <a:cubicBezTo>
                <a:pt x="30" y="31"/>
                <a:pt x="30" y="31"/>
                <a:pt x="30" y="31"/>
              </a:cubicBezTo>
              <a:cubicBezTo>
                <a:pt x="30" y="130"/>
                <a:pt x="30" y="130"/>
                <a:pt x="30" y="130"/>
              </a:cubicBezTo>
              <a:cubicBezTo>
                <a:pt x="22" y="130"/>
                <a:pt x="22" y="130"/>
                <a:pt x="22" y="130"/>
              </a:cubicBezTo>
              <a:lnTo>
                <a:pt x="22" y="31"/>
              </a:lnTo>
              <a:close/>
            </a:path>
          </a:pathLst>
        </a:custGeom>
        <a:solidFill>
          <a:srgbClr val="FF9D8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 defTabSz="914400" rtl="0" eaLnBrk="1" fontAlgn="base" latinLnBrk="0" hangingPunct="1">
            <a:lnSpc>
              <a:spcPct val="130000"/>
            </a:lnSpc>
            <a:spcBef>
              <a:spcPct val="0"/>
            </a:spcBef>
            <a:spcAft>
              <a:spcPct val="0"/>
            </a:spcAft>
          </a:pPr>
          <a:endParaRPr lang="zh-CN" altLang="en-US" sz="1100" kern="1200">
            <a:solidFill>
              <a:schemeClr val="lt1"/>
            </a:solidFill>
            <a:latin typeface="+mn-lt"/>
            <a:ea typeface="+mn-ea"/>
            <a:cs typeface="+mn-cs"/>
            <a:sym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13</xdr:row>
          <xdr:rowOff>161925</xdr:rowOff>
        </xdr:from>
        <xdr:to>
          <xdr:col>4</xdr:col>
          <xdr:colOff>273424</xdr:colOff>
          <xdr:row>16</xdr:row>
          <xdr:rowOff>95810</xdr:rowOff>
        </xdr:to>
        <xdr:pic>
          <xdr:nvPicPr>
            <xdr:cNvPr id="130" name="圖片 129"/>
            <xdr:cNvPicPr>
              <a:picLocks noChangeAspect="1" noChangeArrowheads="1"/>
              <a:extLst>
                <a:ext uri="{84589F7E-364E-4C9E-8A38-B11213B215E9}">
                  <a14:cameraTool cellRange="照相機!$I$47" spid="_x0000_s1187"/>
                </a:ext>
              </a:extLst>
            </xdr:cNvPicPr>
          </xdr:nvPicPr>
          <xdr:blipFill>
            <a:blip xmlns:r="http://schemas.openxmlformats.org/officeDocument/2006/relationships" r:embed="rId9"/>
            <a:srcRect/>
            <a:stretch>
              <a:fillRect/>
            </a:stretch>
          </xdr:blipFill>
          <xdr:spPr>
            <a:xfrm>
              <a:off x="2019300" y="2390775"/>
              <a:ext cx="996950" cy="44767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0</xdr:col>
      <xdr:colOff>244929</xdr:colOff>
      <xdr:row>23</xdr:row>
      <xdr:rowOff>62819</xdr:rowOff>
    </xdr:from>
    <xdr:to>
      <xdr:col>2</xdr:col>
      <xdr:colOff>383722</xdr:colOff>
      <xdr:row>27</xdr:row>
      <xdr:rowOff>148797</xdr:rowOff>
    </xdr:to>
    <xdr:sp macro="" textlink="">
      <xdr:nvSpPr>
        <xdr:cNvPr id="135" name="矩形: 圓角 134"/>
        <xdr:cNvSpPr/>
      </xdr:nvSpPr>
      <xdr:spPr>
        <a:xfrm>
          <a:off x="244475" y="4005580"/>
          <a:ext cx="1510665" cy="772160"/>
        </a:xfrm>
        <a:prstGeom prst="roundRect">
          <a:avLst>
            <a:gd name="adj" fmla="val 15863"/>
          </a:avLst>
        </a:prstGeom>
        <a:solidFill>
          <a:schemeClr val="bg1"/>
        </a:solidFill>
        <a:ln>
          <a:noFill/>
        </a:ln>
        <a:effectLst>
          <a:glow>
            <a:schemeClr val="bg1">
              <a:lumMod val="95000"/>
            </a:schemeClr>
          </a:glow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468088</xdr:colOff>
      <xdr:row>23</xdr:row>
      <xdr:rowOff>62819</xdr:rowOff>
    </xdr:from>
    <xdr:to>
      <xdr:col>4</xdr:col>
      <xdr:colOff>606880</xdr:colOff>
      <xdr:row>27</xdr:row>
      <xdr:rowOff>140831</xdr:rowOff>
    </xdr:to>
    <xdr:sp macro="" textlink="">
      <xdr:nvSpPr>
        <xdr:cNvPr id="136" name="矩形: 圓角 135"/>
        <xdr:cNvSpPr/>
      </xdr:nvSpPr>
      <xdr:spPr>
        <a:xfrm>
          <a:off x="1839595" y="4005580"/>
          <a:ext cx="1510030" cy="763905"/>
        </a:xfrm>
        <a:prstGeom prst="roundRect">
          <a:avLst>
            <a:gd name="adj" fmla="val 12199"/>
          </a:avLst>
        </a:prstGeom>
        <a:solidFill>
          <a:schemeClr val="bg1"/>
        </a:solidFill>
        <a:ln>
          <a:noFill/>
        </a:ln>
        <a:effectLst>
          <a:glow>
            <a:schemeClr val="bg1">
              <a:lumMod val="95000"/>
            </a:schemeClr>
          </a:glow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485777</xdr:colOff>
      <xdr:row>28</xdr:row>
      <xdr:rowOff>98197</xdr:rowOff>
    </xdr:from>
    <xdr:to>
      <xdr:col>4</xdr:col>
      <xdr:colOff>624568</xdr:colOff>
      <xdr:row>33</xdr:row>
      <xdr:rowOff>7281</xdr:rowOff>
    </xdr:to>
    <xdr:sp macro="" textlink="">
      <xdr:nvSpPr>
        <xdr:cNvPr id="137" name="矩形: 圓角 136"/>
        <xdr:cNvSpPr/>
      </xdr:nvSpPr>
      <xdr:spPr>
        <a:xfrm>
          <a:off x="1857375" y="4898390"/>
          <a:ext cx="1510030" cy="766445"/>
        </a:xfrm>
        <a:prstGeom prst="roundRect">
          <a:avLst>
            <a:gd name="adj" fmla="val 17159"/>
          </a:avLst>
        </a:prstGeom>
        <a:solidFill>
          <a:schemeClr val="bg1"/>
        </a:solidFill>
        <a:ln>
          <a:noFill/>
        </a:ln>
        <a:effectLst>
          <a:glow>
            <a:schemeClr val="bg1">
              <a:lumMod val="95000"/>
            </a:schemeClr>
          </a:glow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247652</xdr:colOff>
      <xdr:row>28</xdr:row>
      <xdr:rowOff>98197</xdr:rowOff>
    </xdr:from>
    <xdr:to>
      <xdr:col>2</xdr:col>
      <xdr:colOff>386444</xdr:colOff>
      <xdr:row>33</xdr:row>
      <xdr:rowOff>7281</xdr:rowOff>
    </xdr:to>
    <xdr:sp macro="" textlink="">
      <xdr:nvSpPr>
        <xdr:cNvPr id="138" name="矩形: 圓角 137"/>
        <xdr:cNvSpPr/>
      </xdr:nvSpPr>
      <xdr:spPr>
        <a:xfrm>
          <a:off x="247650" y="4898390"/>
          <a:ext cx="1510030" cy="766445"/>
        </a:xfrm>
        <a:prstGeom prst="roundRect">
          <a:avLst>
            <a:gd name="adj" fmla="val 12187"/>
          </a:avLst>
        </a:prstGeom>
        <a:solidFill>
          <a:schemeClr val="bg1"/>
        </a:solidFill>
        <a:ln>
          <a:noFill/>
        </a:ln>
        <a:effectLst>
          <a:glow>
            <a:schemeClr val="bg1">
              <a:lumMod val="95000"/>
            </a:schemeClr>
          </a:glow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164594</xdr:colOff>
      <xdr:row>24</xdr:row>
      <xdr:rowOff>30816</xdr:rowOff>
    </xdr:from>
    <xdr:to>
      <xdr:col>1</xdr:col>
      <xdr:colOff>464057</xdr:colOff>
      <xdr:row>25</xdr:row>
      <xdr:rowOff>124608</xdr:rowOff>
    </xdr:to>
    <xdr:sp macro="" textlink="">
      <xdr:nvSpPr>
        <xdr:cNvPr id="139" name="耗崽設計"/>
        <xdr:cNvSpPr>
          <a:spLocks noChangeAspect="1"/>
        </xdr:cNvSpPr>
      </xdr:nvSpPr>
      <xdr:spPr>
        <a:xfrm>
          <a:off x="850265" y="4145280"/>
          <a:ext cx="299085" cy="265430"/>
        </a:xfrm>
        <a:custGeom>
          <a:avLst/>
          <a:gdLst>
            <a:gd name="T0" fmla="*/ 2420 w 12700"/>
            <a:gd name="T1" fmla="*/ 12700 h 12700"/>
            <a:gd name="T2" fmla="*/ 200 w 12700"/>
            <a:gd name="T3" fmla="*/ 12700 h 12700"/>
            <a:gd name="T4" fmla="*/ 0 w 12700"/>
            <a:gd name="T5" fmla="*/ 12500 h 12700"/>
            <a:gd name="T6" fmla="*/ 0 w 12700"/>
            <a:gd name="T7" fmla="*/ 200 h 12700"/>
            <a:gd name="T8" fmla="*/ 200 w 12700"/>
            <a:gd name="T9" fmla="*/ 0 h 12700"/>
            <a:gd name="T10" fmla="*/ 2420 w 12700"/>
            <a:gd name="T11" fmla="*/ 0 h 12700"/>
            <a:gd name="T12" fmla="*/ 2620 w 12700"/>
            <a:gd name="T13" fmla="*/ 200 h 12700"/>
            <a:gd name="T14" fmla="*/ 2620 w 12700"/>
            <a:gd name="T15" fmla="*/ 12500 h 12700"/>
            <a:gd name="T16" fmla="*/ 2420 w 12700"/>
            <a:gd name="T17" fmla="*/ 12700 h 12700"/>
            <a:gd name="T18" fmla="*/ 400 w 12700"/>
            <a:gd name="T19" fmla="*/ 12300 h 12700"/>
            <a:gd name="T20" fmla="*/ 2220 w 12700"/>
            <a:gd name="T21" fmla="*/ 12300 h 12700"/>
            <a:gd name="T22" fmla="*/ 2220 w 12700"/>
            <a:gd name="T23" fmla="*/ 400 h 12700"/>
            <a:gd name="T24" fmla="*/ 400 w 12700"/>
            <a:gd name="T25" fmla="*/ 400 h 12700"/>
            <a:gd name="T26" fmla="*/ 400 w 12700"/>
            <a:gd name="T27" fmla="*/ 12300 h 12700"/>
            <a:gd name="T28" fmla="*/ 5780 w 12700"/>
            <a:gd name="T29" fmla="*/ 12700 h 12700"/>
            <a:gd name="T30" fmla="*/ 3560 w 12700"/>
            <a:gd name="T31" fmla="*/ 12700 h 12700"/>
            <a:gd name="T32" fmla="*/ 3360 w 12700"/>
            <a:gd name="T33" fmla="*/ 12500 h 12700"/>
            <a:gd name="T34" fmla="*/ 3360 w 12700"/>
            <a:gd name="T35" fmla="*/ 3450 h 12700"/>
            <a:gd name="T36" fmla="*/ 3560 w 12700"/>
            <a:gd name="T37" fmla="*/ 3250 h 12700"/>
            <a:gd name="T38" fmla="*/ 5780 w 12700"/>
            <a:gd name="T39" fmla="*/ 3250 h 12700"/>
            <a:gd name="T40" fmla="*/ 5980 w 12700"/>
            <a:gd name="T41" fmla="*/ 3450 h 12700"/>
            <a:gd name="T42" fmla="*/ 5980 w 12700"/>
            <a:gd name="T43" fmla="*/ 12500 h 12700"/>
            <a:gd name="T44" fmla="*/ 5780 w 12700"/>
            <a:gd name="T45" fmla="*/ 12700 h 12700"/>
            <a:gd name="T46" fmla="*/ 3760 w 12700"/>
            <a:gd name="T47" fmla="*/ 12300 h 12700"/>
            <a:gd name="T48" fmla="*/ 5580 w 12700"/>
            <a:gd name="T49" fmla="*/ 12300 h 12700"/>
            <a:gd name="T50" fmla="*/ 5580 w 12700"/>
            <a:gd name="T51" fmla="*/ 3650 h 12700"/>
            <a:gd name="T52" fmla="*/ 3760 w 12700"/>
            <a:gd name="T53" fmla="*/ 3650 h 12700"/>
            <a:gd name="T54" fmla="*/ 3760 w 12700"/>
            <a:gd name="T55" fmla="*/ 12300 h 12700"/>
            <a:gd name="T56" fmla="*/ 9140 w 12700"/>
            <a:gd name="T57" fmla="*/ 12700 h 12700"/>
            <a:gd name="T58" fmla="*/ 6920 w 12700"/>
            <a:gd name="T59" fmla="*/ 12700 h 12700"/>
            <a:gd name="T60" fmla="*/ 6720 w 12700"/>
            <a:gd name="T61" fmla="*/ 12500 h 12700"/>
            <a:gd name="T62" fmla="*/ 6720 w 12700"/>
            <a:gd name="T63" fmla="*/ 6080 h 12700"/>
            <a:gd name="T64" fmla="*/ 6920 w 12700"/>
            <a:gd name="T65" fmla="*/ 5880 h 12700"/>
            <a:gd name="T66" fmla="*/ 9140 w 12700"/>
            <a:gd name="T67" fmla="*/ 5880 h 12700"/>
            <a:gd name="T68" fmla="*/ 9340 w 12700"/>
            <a:gd name="T69" fmla="*/ 6080 h 12700"/>
            <a:gd name="T70" fmla="*/ 9340 w 12700"/>
            <a:gd name="T71" fmla="*/ 12500 h 12700"/>
            <a:gd name="T72" fmla="*/ 9140 w 12700"/>
            <a:gd name="T73" fmla="*/ 12700 h 12700"/>
            <a:gd name="T74" fmla="*/ 7120 w 12700"/>
            <a:gd name="T75" fmla="*/ 12300 h 12700"/>
            <a:gd name="T76" fmla="*/ 8940 w 12700"/>
            <a:gd name="T77" fmla="*/ 12300 h 12700"/>
            <a:gd name="T78" fmla="*/ 8940 w 12700"/>
            <a:gd name="T79" fmla="*/ 6280 h 12700"/>
            <a:gd name="T80" fmla="*/ 7120 w 12700"/>
            <a:gd name="T81" fmla="*/ 6280 h 12700"/>
            <a:gd name="T82" fmla="*/ 7120 w 12700"/>
            <a:gd name="T83" fmla="*/ 12300 h 12700"/>
            <a:gd name="T84" fmla="*/ 12500 w 12700"/>
            <a:gd name="T85" fmla="*/ 12700 h 12700"/>
            <a:gd name="T86" fmla="*/ 10280 w 12700"/>
            <a:gd name="T87" fmla="*/ 12700 h 12700"/>
            <a:gd name="T88" fmla="*/ 10080 w 12700"/>
            <a:gd name="T89" fmla="*/ 12500 h 12700"/>
            <a:gd name="T90" fmla="*/ 10080 w 12700"/>
            <a:gd name="T91" fmla="*/ 8200 h 12700"/>
            <a:gd name="T92" fmla="*/ 10280 w 12700"/>
            <a:gd name="T93" fmla="*/ 8000 h 12700"/>
            <a:gd name="T94" fmla="*/ 12500 w 12700"/>
            <a:gd name="T95" fmla="*/ 8000 h 12700"/>
            <a:gd name="T96" fmla="*/ 12700 w 12700"/>
            <a:gd name="T97" fmla="*/ 8200 h 12700"/>
            <a:gd name="T98" fmla="*/ 12700 w 12700"/>
            <a:gd name="T99" fmla="*/ 12500 h 12700"/>
            <a:gd name="T100" fmla="*/ 12500 w 12700"/>
            <a:gd name="T101" fmla="*/ 12700 h 12700"/>
            <a:gd name="T102" fmla="*/ 10480 w 12700"/>
            <a:gd name="T103" fmla="*/ 12300 h 12700"/>
            <a:gd name="T104" fmla="*/ 12300 w 12700"/>
            <a:gd name="T105" fmla="*/ 12300 h 12700"/>
            <a:gd name="T106" fmla="*/ 12300 w 12700"/>
            <a:gd name="T107" fmla="*/ 8400 h 12700"/>
            <a:gd name="T108" fmla="*/ 10480 w 12700"/>
            <a:gd name="T109" fmla="*/ 8400 h 12700"/>
            <a:gd name="T110" fmla="*/ 10480 w 12700"/>
            <a:gd name="T111" fmla="*/ 12300 h 127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  <a:cxn ang="0">
              <a:pos x="T104" y="T105"/>
            </a:cxn>
            <a:cxn ang="0">
              <a:pos x="T106" y="T107"/>
            </a:cxn>
            <a:cxn ang="0">
              <a:pos x="T108" y="T109"/>
            </a:cxn>
            <a:cxn ang="0">
              <a:pos x="T110" y="T111"/>
            </a:cxn>
          </a:cxnLst>
          <a:rect l="0" t="0" r="r" b="b"/>
          <a:pathLst>
            <a:path w="12700" h="12700">
              <a:moveTo>
                <a:pt x="2420" y="12700"/>
              </a:moveTo>
              <a:lnTo>
                <a:pt x="200" y="12700"/>
              </a:lnTo>
              <a:cubicBezTo>
                <a:pt x="90" y="12700"/>
                <a:pt x="0" y="12610"/>
                <a:pt x="0" y="12500"/>
              </a:cubicBezTo>
              <a:lnTo>
                <a:pt x="0" y="200"/>
              </a:lnTo>
              <a:cubicBezTo>
                <a:pt x="0" y="90"/>
                <a:pt x="90" y="0"/>
                <a:pt x="200" y="0"/>
              </a:cubicBezTo>
              <a:lnTo>
                <a:pt x="2420" y="0"/>
              </a:lnTo>
              <a:cubicBezTo>
                <a:pt x="2530" y="0"/>
                <a:pt x="2620" y="90"/>
                <a:pt x="2620" y="200"/>
              </a:cubicBezTo>
              <a:lnTo>
                <a:pt x="2620" y="12500"/>
              </a:lnTo>
              <a:cubicBezTo>
                <a:pt x="2620" y="12610"/>
                <a:pt x="2530" y="12700"/>
                <a:pt x="2420" y="12700"/>
              </a:cubicBezTo>
              <a:close/>
              <a:moveTo>
                <a:pt x="400" y="12300"/>
              </a:moveTo>
              <a:lnTo>
                <a:pt x="2220" y="12300"/>
              </a:lnTo>
              <a:lnTo>
                <a:pt x="2220" y="400"/>
              </a:lnTo>
              <a:lnTo>
                <a:pt x="400" y="400"/>
              </a:lnTo>
              <a:lnTo>
                <a:pt x="400" y="12300"/>
              </a:lnTo>
              <a:close/>
              <a:moveTo>
                <a:pt x="5780" y="12700"/>
              </a:moveTo>
              <a:lnTo>
                <a:pt x="3560" y="12700"/>
              </a:lnTo>
              <a:cubicBezTo>
                <a:pt x="3450" y="12700"/>
                <a:pt x="3360" y="12610"/>
                <a:pt x="3360" y="12500"/>
              </a:cubicBezTo>
              <a:lnTo>
                <a:pt x="3360" y="3450"/>
              </a:lnTo>
              <a:cubicBezTo>
                <a:pt x="3360" y="3340"/>
                <a:pt x="3450" y="3250"/>
                <a:pt x="3560" y="3250"/>
              </a:cubicBezTo>
              <a:lnTo>
                <a:pt x="5780" y="3250"/>
              </a:lnTo>
              <a:cubicBezTo>
                <a:pt x="5890" y="3250"/>
                <a:pt x="5980" y="3340"/>
                <a:pt x="5980" y="3450"/>
              </a:cubicBezTo>
              <a:lnTo>
                <a:pt x="5980" y="12500"/>
              </a:lnTo>
              <a:cubicBezTo>
                <a:pt x="5980" y="12610"/>
                <a:pt x="5890" y="12700"/>
                <a:pt x="5780" y="12700"/>
              </a:cubicBezTo>
              <a:close/>
              <a:moveTo>
                <a:pt x="3760" y="12300"/>
              </a:moveTo>
              <a:lnTo>
                <a:pt x="5580" y="12300"/>
              </a:lnTo>
              <a:lnTo>
                <a:pt x="5580" y="3650"/>
              </a:lnTo>
              <a:lnTo>
                <a:pt x="3760" y="3650"/>
              </a:lnTo>
              <a:lnTo>
                <a:pt x="3760" y="12300"/>
              </a:lnTo>
              <a:close/>
              <a:moveTo>
                <a:pt x="9140" y="12700"/>
              </a:moveTo>
              <a:lnTo>
                <a:pt x="6920" y="12700"/>
              </a:lnTo>
              <a:cubicBezTo>
                <a:pt x="6810" y="12700"/>
                <a:pt x="6720" y="12610"/>
                <a:pt x="6720" y="12500"/>
              </a:cubicBezTo>
              <a:lnTo>
                <a:pt x="6720" y="6080"/>
              </a:lnTo>
              <a:cubicBezTo>
                <a:pt x="6720" y="5970"/>
                <a:pt x="6810" y="5880"/>
                <a:pt x="6920" y="5880"/>
              </a:cubicBezTo>
              <a:lnTo>
                <a:pt x="9140" y="5880"/>
              </a:lnTo>
              <a:cubicBezTo>
                <a:pt x="9250" y="5880"/>
                <a:pt x="9340" y="5970"/>
                <a:pt x="9340" y="6080"/>
              </a:cubicBezTo>
              <a:lnTo>
                <a:pt x="9340" y="12500"/>
              </a:lnTo>
              <a:cubicBezTo>
                <a:pt x="9340" y="12610"/>
                <a:pt x="9250" y="12700"/>
                <a:pt x="9140" y="12700"/>
              </a:cubicBezTo>
              <a:close/>
              <a:moveTo>
                <a:pt x="7120" y="12300"/>
              </a:moveTo>
              <a:lnTo>
                <a:pt x="8940" y="12300"/>
              </a:lnTo>
              <a:lnTo>
                <a:pt x="8940" y="6280"/>
              </a:lnTo>
              <a:lnTo>
                <a:pt x="7120" y="6280"/>
              </a:lnTo>
              <a:lnTo>
                <a:pt x="7120" y="12300"/>
              </a:lnTo>
              <a:close/>
              <a:moveTo>
                <a:pt x="12500" y="12700"/>
              </a:moveTo>
              <a:lnTo>
                <a:pt x="10280" y="12700"/>
              </a:lnTo>
              <a:cubicBezTo>
                <a:pt x="10170" y="12700"/>
                <a:pt x="10080" y="12610"/>
                <a:pt x="10080" y="12500"/>
              </a:cubicBezTo>
              <a:lnTo>
                <a:pt x="10080" y="8200"/>
              </a:lnTo>
              <a:cubicBezTo>
                <a:pt x="10080" y="8090"/>
                <a:pt x="10170" y="8000"/>
                <a:pt x="10280" y="8000"/>
              </a:cubicBezTo>
              <a:lnTo>
                <a:pt x="12500" y="8000"/>
              </a:lnTo>
              <a:cubicBezTo>
                <a:pt x="12610" y="8000"/>
                <a:pt x="12700" y="8090"/>
                <a:pt x="12700" y="8200"/>
              </a:cubicBezTo>
              <a:lnTo>
                <a:pt x="12700" y="12500"/>
              </a:lnTo>
              <a:cubicBezTo>
                <a:pt x="12700" y="12610"/>
                <a:pt x="12610" y="12700"/>
                <a:pt x="12500" y="12700"/>
              </a:cubicBezTo>
              <a:close/>
              <a:moveTo>
                <a:pt x="10480" y="12300"/>
              </a:moveTo>
              <a:lnTo>
                <a:pt x="12300" y="12300"/>
              </a:lnTo>
              <a:lnTo>
                <a:pt x="12300" y="8400"/>
              </a:lnTo>
              <a:lnTo>
                <a:pt x="10480" y="8400"/>
              </a:lnTo>
              <a:lnTo>
                <a:pt x="10480" y="12300"/>
              </a:lnTo>
              <a:close/>
            </a:path>
          </a:pathLst>
        </a:custGeom>
        <a:gradFill flip="none" rotWithShape="1">
          <a:gsLst>
            <a:gs pos="0">
              <a:srgbClr val="6E376E"/>
            </a:gs>
            <a:gs pos="35000">
              <a:srgbClr val="CB4B7C"/>
            </a:gs>
            <a:gs pos="69000">
              <a:srgbClr val="FE7088"/>
            </a:gs>
            <a:gs pos="100000">
              <a:srgbClr val="FE9C80"/>
            </a:gs>
          </a:gsLst>
          <a:lin ang="135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 marL="0" indent="0" algn="l" defTabSz="914400" rtl="0" eaLnBrk="1" fontAlgn="base" latinLnBrk="0" hangingPunct="1">
            <a:lnSpc>
              <a:spcPct val="130000"/>
            </a:lnSpc>
            <a:spcBef>
              <a:spcPct val="0"/>
            </a:spcBef>
            <a:spcAft>
              <a:spcPct val="0"/>
            </a:spcAft>
          </a:pPr>
          <a:endParaRPr lang="zh-CN" altLang="en-US" sz="1100" kern="12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376181</xdr:colOff>
      <xdr:row>23</xdr:row>
      <xdr:rowOff>155299</xdr:rowOff>
    </xdr:from>
    <xdr:to>
      <xdr:col>4</xdr:col>
      <xdr:colOff>12987</xdr:colOff>
      <xdr:row>25</xdr:row>
      <xdr:rowOff>129268</xdr:rowOff>
    </xdr:to>
    <xdr:grpSp>
      <xdr:nvGrpSpPr>
        <xdr:cNvPr id="140" name="組合 139"/>
        <xdr:cNvGrpSpPr/>
      </xdr:nvGrpSpPr>
      <xdr:grpSpPr>
        <a:xfrm>
          <a:off x="2433581" y="4098649"/>
          <a:ext cx="322606" cy="316869"/>
          <a:chOff x="4269820" y="4538663"/>
          <a:chExt cx="487299" cy="487362"/>
        </a:xfrm>
        <a:solidFill>
          <a:srgbClr val="CA4A7B"/>
        </a:solidFill>
      </xdr:grpSpPr>
      <xdr:sp macro="" textlink="">
        <xdr:nvSpPr>
          <xdr:cNvPr id="141" name="任意多邊形168"/>
          <xdr:cNvSpPr/>
        </xdr:nvSpPr>
        <xdr:spPr>
          <a:xfrm>
            <a:off x="4525374" y="4587875"/>
            <a:ext cx="228570" cy="182563"/>
          </a:xfrm>
          <a:custGeom>
            <a:avLst/>
            <a:gdLst>
              <a:gd name="T0" fmla="*/ 0 w 90"/>
              <a:gd name="T1" fmla="*/ 72 h 72"/>
              <a:gd name="T2" fmla="*/ 90 w 90"/>
              <a:gd name="T3" fmla="*/ 72 h 72"/>
              <a:gd name="T4" fmla="*/ 52 w 90"/>
              <a:gd name="T5" fmla="*/ 0 h 72"/>
              <a:gd name="T6" fmla="*/ 0 w 90"/>
              <a:gd name="T7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90" h="72">
                <a:moveTo>
                  <a:pt x="0" y="72"/>
                </a:moveTo>
                <a:cubicBezTo>
                  <a:pt x="90" y="72"/>
                  <a:pt x="90" y="72"/>
                  <a:pt x="90" y="72"/>
                </a:cubicBezTo>
                <a:cubicBezTo>
                  <a:pt x="89" y="42"/>
                  <a:pt x="74" y="17"/>
                  <a:pt x="52" y="0"/>
                </a:cubicBezTo>
                <a:lnTo>
                  <a:pt x="0" y="72"/>
                </a:lnTo>
                <a:close/>
              </a:path>
            </a:pathLst>
          </a:cu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l" defTabSz="914400" rtl="0" eaLnBrk="1" fontAlgn="base" latinLnBrk="0" hangingPunct="1">
              <a:lnSpc>
                <a:spcPct val="130000"/>
              </a:lnSpc>
              <a:spcBef>
                <a:spcPct val="0"/>
              </a:spcBef>
              <a:spcAft>
                <a:spcPct val="0"/>
              </a:spcAft>
            </a:pPr>
            <a:endParaRPr lang="zh-CN" altLang="en-US" sz="1100" kern="12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2" name="任意多邊形169"/>
          <xdr:cNvSpPr/>
        </xdr:nvSpPr>
        <xdr:spPr>
          <a:xfrm>
            <a:off x="4358708" y="4538663"/>
            <a:ext cx="280951" cy="223838"/>
          </a:xfrm>
          <a:custGeom>
            <a:avLst/>
            <a:gdLst>
              <a:gd name="T0" fmla="*/ 58 w 111"/>
              <a:gd name="T1" fmla="*/ 88 h 88"/>
              <a:gd name="T2" fmla="*/ 111 w 111"/>
              <a:gd name="T3" fmla="*/ 15 h 88"/>
              <a:gd name="T4" fmla="*/ 61 w 111"/>
              <a:gd name="T5" fmla="*/ 0 h 88"/>
              <a:gd name="T6" fmla="*/ 0 w 111"/>
              <a:gd name="T7" fmla="*/ 21 h 88"/>
              <a:gd name="T8" fmla="*/ 58 w 111"/>
              <a:gd name="T9" fmla="*/ 88 h 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11" h="88">
                <a:moveTo>
                  <a:pt x="58" y="88"/>
                </a:moveTo>
                <a:cubicBezTo>
                  <a:pt x="111" y="15"/>
                  <a:pt x="111" y="15"/>
                  <a:pt x="111" y="15"/>
                </a:cubicBezTo>
                <a:cubicBezTo>
                  <a:pt x="96" y="5"/>
                  <a:pt x="79" y="0"/>
                  <a:pt x="61" y="0"/>
                </a:cubicBezTo>
                <a:cubicBezTo>
                  <a:pt x="38" y="0"/>
                  <a:pt x="17" y="8"/>
                  <a:pt x="0" y="21"/>
                </a:cubicBezTo>
                <a:lnTo>
                  <a:pt x="58" y="88"/>
                </a:lnTo>
                <a:close/>
              </a:path>
            </a:pathLst>
          </a:cu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l" defTabSz="914400" rtl="0" eaLnBrk="1" fontAlgn="base" latinLnBrk="0" hangingPunct="1">
              <a:lnSpc>
                <a:spcPct val="130000"/>
              </a:lnSpc>
              <a:spcBef>
                <a:spcPct val="0"/>
              </a:spcBef>
              <a:spcAft>
                <a:spcPct val="0"/>
              </a:spcAft>
            </a:pPr>
            <a:endParaRPr lang="zh-CN" altLang="en-US" sz="1100" kern="12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3" name="任意多邊形170"/>
          <xdr:cNvSpPr/>
        </xdr:nvSpPr>
        <xdr:spPr>
          <a:xfrm>
            <a:off x="4269820" y="4606925"/>
            <a:ext cx="225396" cy="419100"/>
          </a:xfrm>
          <a:custGeom>
            <a:avLst/>
            <a:gdLst>
              <a:gd name="T0" fmla="*/ 89 w 89"/>
              <a:gd name="T1" fmla="*/ 69 h 165"/>
              <a:gd name="T2" fmla="*/ 29 w 89"/>
              <a:gd name="T3" fmla="*/ 0 h 165"/>
              <a:gd name="T4" fmla="*/ 0 w 89"/>
              <a:gd name="T5" fmla="*/ 69 h 165"/>
              <a:gd name="T6" fmla="*/ 89 w 89"/>
              <a:gd name="T7" fmla="*/ 165 h 165"/>
              <a:gd name="T8" fmla="*/ 89 w 89"/>
              <a:gd name="T9" fmla="*/ 69 h 1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89" h="165">
                <a:moveTo>
                  <a:pt x="89" y="69"/>
                </a:moveTo>
                <a:cubicBezTo>
                  <a:pt x="29" y="0"/>
                  <a:pt x="29" y="0"/>
                  <a:pt x="29" y="0"/>
                </a:cubicBezTo>
                <a:cubicBezTo>
                  <a:pt x="11" y="17"/>
                  <a:pt x="0" y="42"/>
                  <a:pt x="0" y="69"/>
                </a:cubicBezTo>
                <a:cubicBezTo>
                  <a:pt x="0" y="120"/>
                  <a:pt x="39" y="162"/>
                  <a:pt x="89" y="165"/>
                </a:cubicBezTo>
                <a:lnTo>
                  <a:pt x="89" y="69"/>
                </a:lnTo>
                <a:close/>
              </a:path>
            </a:pathLst>
          </a:cu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l" defTabSz="914400" rtl="0" eaLnBrk="1" fontAlgn="base" latinLnBrk="0" hangingPunct="1">
              <a:lnSpc>
                <a:spcPct val="130000"/>
              </a:lnSpc>
              <a:spcBef>
                <a:spcPct val="0"/>
              </a:spcBef>
              <a:spcAft>
                <a:spcPct val="0"/>
              </a:spcAft>
            </a:pPr>
            <a:endParaRPr lang="zh-CN" altLang="en-US" sz="1100" kern="12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4" name="任意多邊形171"/>
          <xdr:cNvSpPr/>
        </xdr:nvSpPr>
        <xdr:spPr>
          <a:xfrm>
            <a:off x="4515850" y="4791075"/>
            <a:ext cx="241269" cy="234950"/>
          </a:xfrm>
          <a:custGeom>
            <a:avLst/>
            <a:gdLst>
              <a:gd name="T0" fmla="*/ 0 w 95"/>
              <a:gd name="T1" fmla="*/ 0 h 93"/>
              <a:gd name="T2" fmla="*/ 0 w 95"/>
              <a:gd name="T3" fmla="*/ 93 h 93"/>
              <a:gd name="T4" fmla="*/ 95 w 95"/>
              <a:gd name="T5" fmla="*/ 0 h 93"/>
              <a:gd name="T6" fmla="*/ 0 w 95"/>
              <a:gd name="T7" fmla="*/ 0 h 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95" h="93">
                <a:moveTo>
                  <a:pt x="0" y="0"/>
                </a:moveTo>
                <a:cubicBezTo>
                  <a:pt x="0" y="93"/>
                  <a:pt x="0" y="93"/>
                  <a:pt x="0" y="93"/>
                </a:cubicBezTo>
                <a:cubicBezTo>
                  <a:pt x="52" y="92"/>
                  <a:pt x="93" y="51"/>
                  <a:pt x="95" y="0"/>
                </a:cubicBezTo>
                <a:lnTo>
                  <a:pt x="0" y="0"/>
                </a:lnTo>
                <a:close/>
              </a:path>
            </a:pathLst>
          </a:cu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l" defTabSz="914400" rtl="0" eaLnBrk="1" fontAlgn="base" latinLnBrk="0" hangingPunct="1">
              <a:lnSpc>
                <a:spcPct val="130000"/>
              </a:lnSpc>
              <a:spcBef>
                <a:spcPct val="0"/>
              </a:spcBef>
              <a:spcAft>
                <a:spcPct val="0"/>
              </a:spcAft>
            </a:pPr>
            <a:endParaRPr lang="zh-CN" altLang="en-US" sz="1100" kern="12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1</xdr:col>
      <xdr:colOff>142875</xdr:colOff>
      <xdr:row>29</xdr:row>
      <xdr:rowOff>19050</xdr:rowOff>
    </xdr:from>
    <xdr:to>
      <xdr:col>1</xdr:col>
      <xdr:colOff>472954</xdr:colOff>
      <xdr:row>30</xdr:row>
      <xdr:rowOff>123825</xdr:rowOff>
    </xdr:to>
    <xdr:grpSp>
      <xdr:nvGrpSpPr>
        <xdr:cNvPr id="145" name="組合 144"/>
        <xdr:cNvGrpSpPr/>
      </xdr:nvGrpSpPr>
      <xdr:grpSpPr>
        <a:xfrm>
          <a:off x="828675" y="4991100"/>
          <a:ext cx="330079" cy="276225"/>
          <a:chOff x="501584" y="3198813"/>
          <a:chExt cx="544442" cy="455613"/>
        </a:xfrm>
        <a:solidFill>
          <a:srgbClr val="FD6F87"/>
        </a:solidFill>
      </xdr:grpSpPr>
      <xdr:sp macro="" textlink="">
        <xdr:nvSpPr>
          <xdr:cNvPr id="146" name="任意多邊形139"/>
          <xdr:cNvSpPr>
            <a:spLocks noEditPoints="1"/>
          </xdr:cNvSpPr>
        </xdr:nvSpPr>
        <xdr:spPr>
          <a:xfrm>
            <a:off x="560314" y="3198813"/>
            <a:ext cx="485712" cy="455613"/>
          </a:xfrm>
          <a:custGeom>
            <a:avLst/>
            <a:gdLst>
              <a:gd name="T0" fmla="*/ 171 w 171"/>
              <a:gd name="T1" fmla="*/ 0 h 160"/>
              <a:gd name="T2" fmla="*/ 137 w 171"/>
              <a:gd name="T3" fmla="*/ 13 h 160"/>
              <a:gd name="T4" fmla="*/ 107 w 171"/>
              <a:gd name="T5" fmla="*/ 77 h 160"/>
              <a:gd name="T6" fmla="*/ 89 w 171"/>
              <a:gd name="T7" fmla="*/ 76 h 160"/>
              <a:gd name="T8" fmla="*/ 2 w 171"/>
              <a:gd name="T9" fmla="*/ 38 h 160"/>
              <a:gd name="T10" fmla="*/ 38 w 171"/>
              <a:gd name="T11" fmla="*/ 77 h 160"/>
              <a:gd name="T12" fmla="*/ 89 w 171"/>
              <a:gd name="T13" fmla="*/ 77 h 160"/>
              <a:gd name="T14" fmla="*/ 38 w 171"/>
              <a:gd name="T15" fmla="*/ 84 h 160"/>
              <a:gd name="T16" fmla="*/ 0 w 171"/>
              <a:gd name="T17" fmla="*/ 122 h 160"/>
              <a:gd name="T18" fmla="*/ 89 w 171"/>
              <a:gd name="T19" fmla="*/ 85 h 160"/>
              <a:gd name="T20" fmla="*/ 107 w 171"/>
              <a:gd name="T21" fmla="*/ 84 h 160"/>
              <a:gd name="T22" fmla="*/ 137 w 171"/>
              <a:gd name="T23" fmla="*/ 148 h 160"/>
              <a:gd name="T24" fmla="*/ 171 w 171"/>
              <a:gd name="T25" fmla="*/ 160 h 160"/>
              <a:gd name="T26" fmla="*/ 137 w 171"/>
              <a:gd name="T27" fmla="*/ 127 h 160"/>
              <a:gd name="T28" fmla="*/ 115 w 171"/>
              <a:gd name="T29" fmla="*/ 140 h 160"/>
              <a:gd name="T30" fmla="*/ 137 w 171"/>
              <a:gd name="T31" fmla="*/ 84 h 160"/>
              <a:gd name="T32" fmla="*/ 171 w 171"/>
              <a:gd name="T33" fmla="*/ 97 h 160"/>
              <a:gd name="T34" fmla="*/ 137 w 171"/>
              <a:gd name="T35" fmla="*/ 64 h 160"/>
              <a:gd name="T36" fmla="*/ 115 w 171"/>
              <a:gd name="T37" fmla="*/ 77 h 160"/>
              <a:gd name="T38" fmla="*/ 137 w 171"/>
              <a:gd name="T39" fmla="*/ 21 h 160"/>
              <a:gd name="T40" fmla="*/ 171 w 171"/>
              <a:gd name="T41" fmla="*/ 34 h 160"/>
              <a:gd name="T42" fmla="*/ 42 w 171"/>
              <a:gd name="T43" fmla="*/ 61 h 160"/>
              <a:gd name="T44" fmla="*/ 47 w 171"/>
              <a:gd name="T45" fmla="*/ 60 h 160"/>
              <a:gd name="T46" fmla="*/ 47 w 171"/>
              <a:gd name="T47" fmla="*/ 51 h 160"/>
              <a:gd name="T48" fmla="*/ 45 w 171"/>
              <a:gd name="T49" fmla="*/ 49 h 160"/>
              <a:gd name="T50" fmla="*/ 52 w 171"/>
              <a:gd name="T51" fmla="*/ 45 h 160"/>
              <a:gd name="T52" fmla="*/ 43 w 171"/>
              <a:gd name="T53" fmla="*/ 43 h 160"/>
              <a:gd name="T54" fmla="*/ 48 w 171"/>
              <a:gd name="T55" fmla="*/ 39 h 160"/>
              <a:gd name="T56" fmla="*/ 51 w 171"/>
              <a:gd name="T57" fmla="*/ 50 h 160"/>
              <a:gd name="T58" fmla="*/ 56 w 171"/>
              <a:gd name="T59" fmla="*/ 56 h 160"/>
              <a:gd name="T60" fmla="*/ 51 w 171"/>
              <a:gd name="T61" fmla="*/ 121 h 160"/>
              <a:gd name="T62" fmla="*/ 48 w 171"/>
              <a:gd name="T63" fmla="*/ 102 h 160"/>
              <a:gd name="T64" fmla="*/ 44 w 171"/>
              <a:gd name="T65" fmla="*/ 104 h 160"/>
              <a:gd name="T66" fmla="*/ 48 w 171"/>
              <a:gd name="T67" fmla="*/ 99 h 160"/>
              <a:gd name="T68" fmla="*/ 51 w 171"/>
              <a:gd name="T69" fmla="*/ 121 h 1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71" h="160">
                <a:moveTo>
                  <a:pt x="171" y="34"/>
                </a:moveTo>
                <a:cubicBezTo>
                  <a:pt x="171" y="0"/>
                  <a:pt x="171" y="0"/>
                  <a:pt x="171" y="0"/>
                </a:cubicBezTo>
                <a:cubicBezTo>
                  <a:pt x="137" y="0"/>
                  <a:pt x="137" y="0"/>
                  <a:pt x="137" y="0"/>
                </a:cubicBezTo>
                <a:cubicBezTo>
                  <a:pt x="137" y="13"/>
                  <a:pt x="137" y="13"/>
                  <a:pt x="137" y="13"/>
                </a:cubicBezTo>
                <a:cubicBezTo>
                  <a:pt x="107" y="13"/>
                  <a:pt x="107" y="13"/>
                  <a:pt x="107" y="13"/>
                </a:cubicBezTo>
                <a:cubicBezTo>
                  <a:pt x="107" y="77"/>
                  <a:pt x="107" y="77"/>
                  <a:pt x="107" y="77"/>
                </a:cubicBezTo>
                <a:cubicBezTo>
                  <a:pt x="89" y="77"/>
                  <a:pt x="89" y="77"/>
                  <a:pt x="89" y="77"/>
                </a:cubicBezTo>
                <a:cubicBezTo>
                  <a:pt x="89" y="76"/>
                  <a:pt x="89" y="76"/>
                  <a:pt x="89" y="76"/>
                </a:cubicBezTo>
                <a:cubicBezTo>
                  <a:pt x="89" y="47"/>
                  <a:pt x="66" y="24"/>
                  <a:pt x="37" y="24"/>
                </a:cubicBezTo>
                <a:cubicBezTo>
                  <a:pt x="24" y="24"/>
                  <a:pt x="11" y="29"/>
                  <a:pt x="2" y="38"/>
                </a:cubicBezTo>
                <a:cubicBezTo>
                  <a:pt x="1" y="39"/>
                  <a:pt x="1" y="39"/>
                  <a:pt x="1" y="39"/>
                </a:cubicBezTo>
                <a:cubicBezTo>
                  <a:pt x="38" y="77"/>
                  <a:pt x="38" y="77"/>
                  <a:pt x="38" y="77"/>
                </a:cubicBezTo>
                <a:cubicBezTo>
                  <a:pt x="88" y="77"/>
                  <a:pt x="88" y="77"/>
                  <a:pt x="88" y="77"/>
                </a:cubicBezTo>
                <a:cubicBezTo>
                  <a:pt x="89" y="77"/>
                  <a:pt x="89" y="77"/>
                  <a:pt x="89" y="77"/>
                </a:cubicBezTo>
                <a:cubicBezTo>
                  <a:pt x="89" y="84"/>
                  <a:pt x="89" y="84"/>
                  <a:pt x="89" y="84"/>
                </a:cubicBezTo>
                <a:cubicBezTo>
                  <a:pt x="38" y="84"/>
                  <a:pt x="38" y="84"/>
                  <a:pt x="38" y="84"/>
                </a:cubicBezTo>
                <a:cubicBezTo>
                  <a:pt x="0" y="121"/>
                  <a:pt x="0" y="121"/>
                  <a:pt x="0" y="121"/>
                </a:cubicBezTo>
                <a:cubicBezTo>
                  <a:pt x="0" y="122"/>
                  <a:pt x="0" y="122"/>
                  <a:pt x="0" y="122"/>
                </a:cubicBezTo>
                <a:cubicBezTo>
                  <a:pt x="10" y="132"/>
                  <a:pt x="23" y="137"/>
                  <a:pt x="37" y="137"/>
                </a:cubicBezTo>
                <a:cubicBezTo>
                  <a:pt x="66" y="137"/>
                  <a:pt x="89" y="114"/>
                  <a:pt x="89" y="85"/>
                </a:cubicBezTo>
                <a:cubicBezTo>
                  <a:pt x="89" y="84"/>
                  <a:pt x="89" y="84"/>
                  <a:pt x="89" y="84"/>
                </a:cubicBezTo>
                <a:cubicBezTo>
                  <a:pt x="107" y="84"/>
                  <a:pt x="107" y="84"/>
                  <a:pt x="107" y="84"/>
                </a:cubicBezTo>
                <a:cubicBezTo>
                  <a:pt x="107" y="148"/>
                  <a:pt x="107" y="148"/>
                  <a:pt x="107" y="148"/>
                </a:cubicBezTo>
                <a:cubicBezTo>
                  <a:pt x="137" y="148"/>
                  <a:pt x="137" y="148"/>
                  <a:pt x="137" y="148"/>
                </a:cubicBezTo>
                <a:cubicBezTo>
                  <a:pt x="137" y="160"/>
                  <a:pt x="137" y="160"/>
                  <a:pt x="137" y="160"/>
                </a:cubicBezTo>
                <a:cubicBezTo>
                  <a:pt x="171" y="160"/>
                  <a:pt x="171" y="160"/>
                  <a:pt x="171" y="160"/>
                </a:cubicBezTo>
                <a:cubicBezTo>
                  <a:pt x="171" y="127"/>
                  <a:pt x="171" y="127"/>
                  <a:pt x="171" y="127"/>
                </a:cubicBezTo>
                <a:cubicBezTo>
                  <a:pt x="137" y="127"/>
                  <a:pt x="137" y="127"/>
                  <a:pt x="137" y="127"/>
                </a:cubicBezTo>
                <a:cubicBezTo>
                  <a:pt x="137" y="140"/>
                  <a:pt x="137" y="140"/>
                  <a:pt x="137" y="140"/>
                </a:cubicBezTo>
                <a:cubicBezTo>
                  <a:pt x="115" y="140"/>
                  <a:pt x="115" y="140"/>
                  <a:pt x="115" y="140"/>
                </a:cubicBezTo>
                <a:cubicBezTo>
                  <a:pt x="115" y="84"/>
                  <a:pt x="115" y="84"/>
                  <a:pt x="115" y="84"/>
                </a:cubicBezTo>
                <a:cubicBezTo>
                  <a:pt x="137" y="84"/>
                  <a:pt x="137" y="84"/>
                  <a:pt x="137" y="84"/>
                </a:cubicBezTo>
                <a:cubicBezTo>
                  <a:pt x="137" y="97"/>
                  <a:pt x="137" y="97"/>
                  <a:pt x="137" y="97"/>
                </a:cubicBezTo>
                <a:cubicBezTo>
                  <a:pt x="171" y="97"/>
                  <a:pt x="171" y="97"/>
                  <a:pt x="171" y="97"/>
                </a:cubicBezTo>
                <a:cubicBezTo>
                  <a:pt x="171" y="64"/>
                  <a:pt x="171" y="64"/>
                  <a:pt x="171" y="64"/>
                </a:cubicBezTo>
                <a:cubicBezTo>
                  <a:pt x="137" y="64"/>
                  <a:pt x="137" y="64"/>
                  <a:pt x="137" y="64"/>
                </a:cubicBezTo>
                <a:cubicBezTo>
                  <a:pt x="137" y="77"/>
                  <a:pt x="137" y="77"/>
                  <a:pt x="137" y="77"/>
                </a:cubicBezTo>
                <a:cubicBezTo>
                  <a:pt x="115" y="77"/>
                  <a:pt x="115" y="77"/>
                  <a:pt x="115" y="77"/>
                </a:cubicBezTo>
                <a:cubicBezTo>
                  <a:pt x="115" y="21"/>
                  <a:pt x="115" y="21"/>
                  <a:pt x="115" y="21"/>
                </a:cubicBezTo>
                <a:cubicBezTo>
                  <a:pt x="137" y="21"/>
                  <a:pt x="137" y="21"/>
                  <a:pt x="137" y="21"/>
                </a:cubicBezTo>
                <a:cubicBezTo>
                  <a:pt x="137" y="34"/>
                  <a:pt x="137" y="34"/>
                  <a:pt x="137" y="34"/>
                </a:cubicBezTo>
                <a:lnTo>
                  <a:pt x="171" y="34"/>
                </a:lnTo>
                <a:close/>
                <a:moveTo>
                  <a:pt x="47" y="62"/>
                </a:moveTo>
                <a:cubicBezTo>
                  <a:pt x="45" y="62"/>
                  <a:pt x="43" y="62"/>
                  <a:pt x="42" y="61"/>
                </a:cubicBezTo>
                <a:cubicBezTo>
                  <a:pt x="42" y="59"/>
                  <a:pt x="42" y="59"/>
                  <a:pt x="42" y="59"/>
                </a:cubicBezTo>
                <a:cubicBezTo>
                  <a:pt x="43" y="59"/>
                  <a:pt x="45" y="60"/>
                  <a:pt x="47" y="60"/>
                </a:cubicBezTo>
                <a:cubicBezTo>
                  <a:pt x="51" y="60"/>
                  <a:pt x="52" y="58"/>
                  <a:pt x="52" y="56"/>
                </a:cubicBezTo>
                <a:cubicBezTo>
                  <a:pt x="52" y="53"/>
                  <a:pt x="50" y="51"/>
                  <a:pt x="47" y="51"/>
                </a:cubicBezTo>
                <a:cubicBezTo>
                  <a:pt x="45" y="51"/>
                  <a:pt x="45" y="51"/>
                  <a:pt x="45" y="51"/>
                </a:cubicBezTo>
                <a:cubicBezTo>
                  <a:pt x="45" y="49"/>
                  <a:pt x="45" y="49"/>
                  <a:pt x="45" y="49"/>
                </a:cubicBezTo>
                <a:cubicBezTo>
                  <a:pt x="47" y="49"/>
                  <a:pt x="47" y="49"/>
                  <a:pt x="47" y="49"/>
                </a:cubicBezTo>
                <a:cubicBezTo>
                  <a:pt x="49" y="49"/>
                  <a:pt x="52" y="48"/>
                  <a:pt x="52" y="45"/>
                </a:cubicBezTo>
                <a:cubicBezTo>
                  <a:pt x="52" y="43"/>
                  <a:pt x="51" y="42"/>
                  <a:pt x="48" y="42"/>
                </a:cubicBezTo>
                <a:cubicBezTo>
                  <a:pt x="46" y="42"/>
                  <a:pt x="44" y="43"/>
                  <a:pt x="43" y="43"/>
                </a:cubicBezTo>
                <a:cubicBezTo>
                  <a:pt x="43" y="41"/>
                  <a:pt x="43" y="41"/>
                  <a:pt x="43" y="41"/>
                </a:cubicBezTo>
                <a:cubicBezTo>
                  <a:pt x="44" y="40"/>
                  <a:pt x="46" y="39"/>
                  <a:pt x="48" y="39"/>
                </a:cubicBezTo>
                <a:cubicBezTo>
                  <a:pt x="53" y="39"/>
                  <a:pt x="55" y="42"/>
                  <a:pt x="55" y="45"/>
                </a:cubicBezTo>
                <a:cubicBezTo>
                  <a:pt x="55" y="47"/>
                  <a:pt x="53" y="49"/>
                  <a:pt x="51" y="50"/>
                </a:cubicBezTo>
                <a:cubicBezTo>
                  <a:pt x="51" y="50"/>
                  <a:pt x="51" y="50"/>
                  <a:pt x="51" y="50"/>
                </a:cubicBezTo>
                <a:cubicBezTo>
                  <a:pt x="53" y="51"/>
                  <a:pt x="56" y="53"/>
                  <a:pt x="56" y="56"/>
                </a:cubicBezTo>
                <a:cubicBezTo>
                  <a:pt x="56" y="59"/>
                  <a:pt x="53" y="62"/>
                  <a:pt x="47" y="62"/>
                </a:cubicBezTo>
                <a:close/>
                <a:moveTo>
                  <a:pt x="51" y="121"/>
                </a:moveTo>
                <a:cubicBezTo>
                  <a:pt x="48" y="121"/>
                  <a:pt x="48" y="121"/>
                  <a:pt x="48" y="121"/>
                </a:cubicBezTo>
                <a:cubicBezTo>
                  <a:pt x="48" y="102"/>
                  <a:pt x="48" y="102"/>
                  <a:pt x="48" y="102"/>
                </a:cubicBezTo>
                <a:cubicBezTo>
                  <a:pt x="48" y="102"/>
                  <a:pt x="48" y="102"/>
                  <a:pt x="48" y="102"/>
                </a:cubicBezTo>
                <a:cubicBezTo>
                  <a:pt x="44" y="104"/>
                  <a:pt x="44" y="104"/>
                  <a:pt x="44" y="104"/>
                </a:cubicBezTo>
                <a:cubicBezTo>
                  <a:pt x="43" y="101"/>
                  <a:pt x="43" y="101"/>
                  <a:pt x="43" y="101"/>
                </a:cubicBezTo>
                <a:cubicBezTo>
                  <a:pt x="48" y="99"/>
                  <a:pt x="48" y="99"/>
                  <a:pt x="48" y="99"/>
                </a:cubicBezTo>
                <a:cubicBezTo>
                  <a:pt x="51" y="99"/>
                  <a:pt x="51" y="99"/>
                  <a:pt x="51" y="99"/>
                </a:cubicBezTo>
                <a:lnTo>
                  <a:pt x="51" y="121"/>
                </a:lnTo>
                <a:close/>
              </a:path>
            </a:pathLst>
          </a:cu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l" defTabSz="914400" rtl="0" eaLnBrk="1" fontAlgn="base" latinLnBrk="0" hangingPunct="1">
              <a:lnSpc>
                <a:spcPct val="130000"/>
              </a:lnSpc>
              <a:spcBef>
                <a:spcPct val="0"/>
              </a:spcBef>
              <a:spcAft>
                <a:spcPct val="0"/>
              </a:spcAft>
            </a:pPr>
            <a:endParaRPr lang="zh-CN" altLang="en-US" sz="1100" kern="12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7" name="任意多邊形 140"/>
          <xdr:cNvSpPr>
            <a:spLocks noEditPoints="1"/>
          </xdr:cNvSpPr>
        </xdr:nvSpPr>
        <xdr:spPr>
          <a:xfrm>
            <a:off x="501584" y="3317876"/>
            <a:ext cx="152380" cy="215900"/>
          </a:xfrm>
          <a:custGeom>
            <a:avLst/>
            <a:gdLst>
              <a:gd name="T0" fmla="*/ 17 w 54"/>
              <a:gd name="T1" fmla="*/ 0 h 76"/>
              <a:gd name="T2" fmla="*/ 16 w 54"/>
              <a:gd name="T3" fmla="*/ 1 h 76"/>
              <a:gd name="T4" fmla="*/ 0 w 54"/>
              <a:gd name="T5" fmla="*/ 39 h 76"/>
              <a:gd name="T6" fmla="*/ 15 w 54"/>
              <a:gd name="T7" fmla="*/ 75 h 76"/>
              <a:gd name="T8" fmla="*/ 16 w 54"/>
              <a:gd name="T9" fmla="*/ 76 h 76"/>
              <a:gd name="T10" fmla="*/ 54 w 54"/>
              <a:gd name="T11" fmla="*/ 39 h 76"/>
              <a:gd name="T12" fmla="*/ 17 w 54"/>
              <a:gd name="T13" fmla="*/ 0 h 76"/>
              <a:gd name="T14" fmla="*/ 13 w 54"/>
              <a:gd name="T15" fmla="*/ 47 h 76"/>
              <a:gd name="T16" fmla="*/ 13 w 54"/>
              <a:gd name="T17" fmla="*/ 45 h 76"/>
              <a:gd name="T18" fmla="*/ 15 w 54"/>
              <a:gd name="T19" fmla="*/ 43 h 76"/>
              <a:gd name="T20" fmla="*/ 23 w 54"/>
              <a:gd name="T21" fmla="*/ 31 h 76"/>
              <a:gd name="T22" fmla="*/ 19 w 54"/>
              <a:gd name="T23" fmla="*/ 27 h 76"/>
              <a:gd name="T24" fmla="*/ 14 w 54"/>
              <a:gd name="T25" fmla="*/ 28 h 76"/>
              <a:gd name="T26" fmla="*/ 13 w 54"/>
              <a:gd name="T27" fmla="*/ 26 h 76"/>
              <a:gd name="T28" fmla="*/ 20 w 54"/>
              <a:gd name="T29" fmla="*/ 24 h 76"/>
              <a:gd name="T30" fmla="*/ 26 w 54"/>
              <a:gd name="T31" fmla="*/ 31 h 76"/>
              <a:gd name="T32" fmla="*/ 19 w 54"/>
              <a:gd name="T33" fmla="*/ 43 h 76"/>
              <a:gd name="T34" fmla="*/ 17 w 54"/>
              <a:gd name="T35" fmla="*/ 44 h 76"/>
              <a:gd name="T36" fmla="*/ 17 w 54"/>
              <a:gd name="T37" fmla="*/ 44 h 76"/>
              <a:gd name="T38" fmla="*/ 27 w 54"/>
              <a:gd name="T39" fmla="*/ 44 h 76"/>
              <a:gd name="T40" fmla="*/ 27 w 54"/>
              <a:gd name="T41" fmla="*/ 47 h 76"/>
              <a:gd name="T42" fmla="*/ 13 w 54"/>
              <a:gd name="T43" fmla="*/ 47 h 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54" h="76">
                <a:moveTo>
                  <a:pt x="17" y="0"/>
                </a:moveTo>
                <a:cubicBezTo>
                  <a:pt x="16" y="1"/>
                  <a:pt x="16" y="1"/>
                  <a:pt x="16" y="1"/>
                </a:cubicBezTo>
                <a:cubicBezTo>
                  <a:pt x="6" y="11"/>
                  <a:pt x="0" y="24"/>
                  <a:pt x="0" y="39"/>
                </a:cubicBezTo>
                <a:cubicBezTo>
                  <a:pt x="0" y="53"/>
                  <a:pt x="5" y="66"/>
                  <a:pt x="15" y="75"/>
                </a:cubicBezTo>
                <a:cubicBezTo>
                  <a:pt x="16" y="76"/>
                  <a:pt x="16" y="76"/>
                  <a:pt x="16" y="76"/>
                </a:cubicBezTo>
                <a:cubicBezTo>
                  <a:pt x="54" y="39"/>
                  <a:pt x="54" y="39"/>
                  <a:pt x="54" y="39"/>
                </a:cubicBezTo>
                <a:lnTo>
                  <a:pt x="17" y="0"/>
                </a:lnTo>
                <a:close/>
                <a:moveTo>
                  <a:pt x="13" y="47"/>
                </a:moveTo>
                <a:cubicBezTo>
                  <a:pt x="13" y="45"/>
                  <a:pt x="13" y="45"/>
                  <a:pt x="13" y="45"/>
                </a:cubicBezTo>
                <a:cubicBezTo>
                  <a:pt x="15" y="43"/>
                  <a:pt x="15" y="43"/>
                  <a:pt x="15" y="43"/>
                </a:cubicBezTo>
                <a:cubicBezTo>
                  <a:pt x="21" y="37"/>
                  <a:pt x="23" y="34"/>
                  <a:pt x="23" y="31"/>
                </a:cubicBezTo>
                <a:cubicBezTo>
                  <a:pt x="23" y="29"/>
                  <a:pt x="22" y="27"/>
                  <a:pt x="19" y="27"/>
                </a:cubicBezTo>
                <a:cubicBezTo>
                  <a:pt x="17" y="27"/>
                  <a:pt x="15" y="28"/>
                  <a:pt x="14" y="28"/>
                </a:cubicBezTo>
                <a:cubicBezTo>
                  <a:pt x="13" y="26"/>
                  <a:pt x="13" y="26"/>
                  <a:pt x="13" y="26"/>
                </a:cubicBezTo>
                <a:cubicBezTo>
                  <a:pt x="15" y="25"/>
                  <a:pt x="17" y="24"/>
                  <a:pt x="20" y="24"/>
                </a:cubicBezTo>
                <a:cubicBezTo>
                  <a:pt x="24" y="24"/>
                  <a:pt x="26" y="27"/>
                  <a:pt x="26" y="31"/>
                </a:cubicBezTo>
                <a:cubicBezTo>
                  <a:pt x="26" y="35"/>
                  <a:pt x="23" y="38"/>
                  <a:pt x="19" y="43"/>
                </a:cubicBezTo>
                <a:cubicBezTo>
                  <a:pt x="17" y="44"/>
                  <a:pt x="17" y="44"/>
                  <a:pt x="17" y="44"/>
                </a:cubicBezTo>
                <a:cubicBezTo>
                  <a:pt x="17" y="44"/>
                  <a:pt x="17" y="44"/>
                  <a:pt x="17" y="44"/>
                </a:cubicBezTo>
                <a:cubicBezTo>
                  <a:pt x="27" y="44"/>
                  <a:pt x="27" y="44"/>
                  <a:pt x="27" y="44"/>
                </a:cubicBezTo>
                <a:cubicBezTo>
                  <a:pt x="27" y="47"/>
                  <a:pt x="27" y="47"/>
                  <a:pt x="27" y="47"/>
                </a:cubicBezTo>
                <a:lnTo>
                  <a:pt x="13" y="47"/>
                </a:lnTo>
                <a:close/>
              </a:path>
            </a:pathLst>
          </a:cu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l" defTabSz="914400" rtl="0" eaLnBrk="1" fontAlgn="base" latinLnBrk="0" hangingPunct="1">
              <a:lnSpc>
                <a:spcPct val="130000"/>
              </a:lnSpc>
              <a:spcBef>
                <a:spcPct val="0"/>
              </a:spcBef>
              <a:spcAft>
                <a:spcPct val="0"/>
              </a:spcAft>
            </a:pPr>
            <a:endParaRPr lang="zh-CN" altLang="en-US" sz="1100" kern="12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3</xdr:col>
      <xdr:colOff>386681</xdr:colOff>
      <xdr:row>29</xdr:row>
      <xdr:rowOff>15803</xdr:rowOff>
    </xdr:from>
    <xdr:to>
      <xdr:col>3</xdr:col>
      <xdr:colOff>660527</xdr:colOff>
      <xdr:row>30</xdr:row>
      <xdr:rowOff>88242</xdr:rowOff>
    </xdr:to>
    <xdr:grpSp>
      <xdr:nvGrpSpPr>
        <xdr:cNvPr id="148" name="組合 147"/>
        <xdr:cNvGrpSpPr/>
      </xdr:nvGrpSpPr>
      <xdr:grpSpPr>
        <a:xfrm>
          <a:off x="2444081" y="4987853"/>
          <a:ext cx="273846" cy="243889"/>
          <a:chOff x="1631738" y="2070100"/>
          <a:chExt cx="542855" cy="552452"/>
        </a:xfrm>
        <a:solidFill>
          <a:srgbClr val="FF9D82"/>
        </a:solidFill>
      </xdr:grpSpPr>
      <xdr:sp macro="" textlink="">
        <xdr:nvSpPr>
          <xdr:cNvPr id="149" name="任意多邊形 40"/>
          <xdr:cNvSpPr/>
        </xdr:nvSpPr>
        <xdr:spPr>
          <a:xfrm>
            <a:off x="1631738" y="2462213"/>
            <a:ext cx="106349" cy="160338"/>
          </a:xfrm>
          <a:custGeom>
            <a:avLst/>
            <a:gdLst>
              <a:gd name="T0" fmla="*/ 36 w 37"/>
              <a:gd name="T1" fmla="*/ 0 h 56"/>
              <a:gd name="T2" fmla="*/ 1 w 37"/>
              <a:gd name="T3" fmla="*/ 0 h 56"/>
              <a:gd name="T4" fmla="*/ 0 w 37"/>
              <a:gd name="T5" fmla="*/ 1 h 56"/>
              <a:gd name="T6" fmla="*/ 0 w 37"/>
              <a:gd name="T7" fmla="*/ 55 h 56"/>
              <a:gd name="T8" fmla="*/ 1 w 37"/>
              <a:gd name="T9" fmla="*/ 56 h 56"/>
              <a:gd name="T10" fmla="*/ 36 w 37"/>
              <a:gd name="T11" fmla="*/ 56 h 56"/>
              <a:gd name="T12" fmla="*/ 37 w 37"/>
              <a:gd name="T13" fmla="*/ 55 h 56"/>
              <a:gd name="T14" fmla="*/ 37 w 37"/>
              <a:gd name="T15" fmla="*/ 1 h 56"/>
              <a:gd name="T16" fmla="*/ 36 w 37"/>
              <a:gd name="T17" fmla="*/ 0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37" h="56">
                <a:moveTo>
                  <a:pt x="36" y="0"/>
                </a:moveTo>
                <a:cubicBezTo>
                  <a:pt x="1" y="0"/>
                  <a:pt x="1" y="0"/>
                  <a:pt x="1" y="0"/>
                </a:cubicBezTo>
                <a:cubicBezTo>
                  <a:pt x="0" y="0"/>
                  <a:pt x="0" y="1"/>
                  <a:pt x="0" y="1"/>
                </a:cubicBezTo>
                <a:cubicBezTo>
                  <a:pt x="0" y="55"/>
                  <a:pt x="0" y="55"/>
                  <a:pt x="0" y="55"/>
                </a:cubicBezTo>
                <a:cubicBezTo>
                  <a:pt x="0" y="55"/>
                  <a:pt x="0" y="56"/>
                  <a:pt x="1" y="56"/>
                </a:cubicBezTo>
                <a:cubicBezTo>
                  <a:pt x="36" y="56"/>
                  <a:pt x="36" y="56"/>
                  <a:pt x="36" y="56"/>
                </a:cubicBezTo>
                <a:cubicBezTo>
                  <a:pt x="37" y="56"/>
                  <a:pt x="37" y="55"/>
                  <a:pt x="37" y="55"/>
                </a:cubicBezTo>
                <a:cubicBezTo>
                  <a:pt x="37" y="1"/>
                  <a:pt x="37" y="1"/>
                  <a:pt x="37" y="1"/>
                </a:cubicBezTo>
                <a:cubicBezTo>
                  <a:pt x="37" y="1"/>
                  <a:pt x="37" y="0"/>
                  <a:pt x="36" y="0"/>
                </a:cubicBezTo>
                <a:close/>
              </a:path>
            </a:pathLst>
          </a:custGeom>
          <a:gradFill flip="none" rotWithShape="1">
            <a:gsLst>
              <a:gs pos="0">
                <a:srgbClr val="6E376E"/>
              </a:gs>
              <a:gs pos="35000">
                <a:srgbClr val="CB4B7C"/>
              </a:gs>
              <a:gs pos="69000">
                <a:srgbClr val="FE7088"/>
              </a:gs>
              <a:gs pos="100000">
                <a:srgbClr val="FE9C80"/>
              </a:gs>
            </a:gsLst>
            <a:lin ang="135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l" defTabSz="914400" rtl="0" eaLnBrk="1" fontAlgn="base" latinLnBrk="0" hangingPunct="1">
              <a:lnSpc>
                <a:spcPct val="130000"/>
              </a:lnSpc>
              <a:spcBef>
                <a:spcPct val="0"/>
              </a:spcBef>
              <a:spcAft>
                <a:spcPct val="0"/>
              </a:spcAft>
            </a:pPr>
            <a:endParaRPr lang="zh-CN" altLang="en-US" sz="1100" kern="12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50" name="任意多邊形41"/>
          <xdr:cNvSpPr/>
        </xdr:nvSpPr>
        <xdr:spPr>
          <a:xfrm>
            <a:off x="1777769" y="2282826"/>
            <a:ext cx="106349" cy="339725"/>
          </a:xfrm>
          <a:custGeom>
            <a:avLst/>
            <a:gdLst>
              <a:gd name="T0" fmla="*/ 36 w 37"/>
              <a:gd name="T1" fmla="*/ 0 h 118"/>
              <a:gd name="T2" fmla="*/ 1 w 37"/>
              <a:gd name="T3" fmla="*/ 0 h 118"/>
              <a:gd name="T4" fmla="*/ 0 w 37"/>
              <a:gd name="T5" fmla="*/ 1 h 118"/>
              <a:gd name="T6" fmla="*/ 0 w 37"/>
              <a:gd name="T7" fmla="*/ 117 h 118"/>
              <a:gd name="T8" fmla="*/ 1 w 37"/>
              <a:gd name="T9" fmla="*/ 118 h 118"/>
              <a:gd name="T10" fmla="*/ 36 w 37"/>
              <a:gd name="T11" fmla="*/ 118 h 118"/>
              <a:gd name="T12" fmla="*/ 37 w 37"/>
              <a:gd name="T13" fmla="*/ 117 h 118"/>
              <a:gd name="T14" fmla="*/ 37 w 37"/>
              <a:gd name="T15" fmla="*/ 1 h 118"/>
              <a:gd name="T16" fmla="*/ 36 w 37"/>
              <a:gd name="T17" fmla="*/ 0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37" h="118">
                <a:moveTo>
                  <a:pt x="36" y="0"/>
                </a:moveTo>
                <a:cubicBezTo>
                  <a:pt x="1" y="0"/>
                  <a:pt x="1" y="0"/>
                  <a:pt x="1" y="0"/>
                </a:cubicBezTo>
                <a:cubicBezTo>
                  <a:pt x="0" y="0"/>
                  <a:pt x="0" y="0"/>
                  <a:pt x="0" y="1"/>
                </a:cubicBezTo>
                <a:cubicBezTo>
                  <a:pt x="0" y="117"/>
                  <a:pt x="0" y="117"/>
                  <a:pt x="0" y="117"/>
                </a:cubicBezTo>
                <a:cubicBezTo>
                  <a:pt x="0" y="117"/>
                  <a:pt x="0" y="118"/>
                  <a:pt x="1" y="118"/>
                </a:cubicBezTo>
                <a:cubicBezTo>
                  <a:pt x="36" y="118"/>
                  <a:pt x="36" y="118"/>
                  <a:pt x="36" y="118"/>
                </a:cubicBezTo>
                <a:cubicBezTo>
                  <a:pt x="36" y="118"/>
                  <a:pt x="37" y="117"/>
                  <a:pt x="37" y="117"/>
                </a:cubicBezTo>
                <a:cubicBezTo>
                  <a:pt x="37" y="1"/>
                  <a:pt x="37" y="1"/>
                  <a:pt x="37" y="1"/>
                </a:cubicBezTo>
                <a:cubicBezTo>
                  <a:pt x="37" y="0"/>
                  <a:pt x="36" y="0"/>
                  <a:pt x="36" y="0"/>
                </a:cubicBezTo>
                <a:close/>
              </a:path>
            </a:pathLst>
          </a:custGeom>
          <a:gradFill flip="none" rotWithShape="1">
            <a:gsLst>
              <a:gs pos="0">
                <a:srgbClr val="6E376E"/>
              </a:gs>
              <a:gs pos="35000">
                <a:srgbClr val="CB4B7C"/>
              </a:gs>
              <a:gs pos="69000">
                <a:srgbClr val="FE7088"/>
              </a:gs>
              <a:gs pos="100000">
                <a:srgbClr val="FE9C80"/>
              </a:gs>
            </a:gsLst>
            <a:lin ang="135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l" defTabSz="914400" rtl="0" eaLnBrk="1" fontAlgn="base" latinLnBrk="0" hangingPunct="1">
              <a:lnSpc>
                <a:spcPct val="130000"/>
              </a:lnSpc>
              <a:spcBef>
                <a:spcPct val="0"/>
              </a:spcBef>
              <a:spcAft>
                <a:spcPct val="0"/>
              </a:spcAft>
            </a:pPr>
            <a:endParaRPr lang="zh-CN" altLang="en-US" sz="1100" kern="12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51" name="任意多邊形 42"/>
          <xdr:cNvSpPr/>
        </xdr:nvSpPr>
        <xdr:spPr>
          <a:xfrm>
            <a:off x="1922213" y="2389189"/>
            <a:ext cx="109524" cy="233363"/>
          </a:xfrm>
          <a:custGeom>
            <a:avLst/>
            <a:gdLst>
              <a:gd name="T0" fmla="*/ 37 w 38"/>
              <a:gd name="T1" fmla="*/ 0 h 81"/>
              <a:gd name="T2" fmla="*/ 1 w 38"/>
              <a:gd name="T3" fmla="*/ 0 h 81"/>
              <a:gd name="T4" fmla="*/ 0 w 38"/>
              <a:gd name="T5" fmla="*/ 1 h 81"/>
              <a:gd name="T6" fmla="*/ 0 w 38"/>
              <a:gd name="T7" fmla="*/ 80 h 81"/>
              <a:gd name="T8" fmla="*/ 1 w 38"/>
              <a:gd name="T9" fmla="*/ 81 h 81"/>
              <a:gd name="T10" fmla="*/ 37 w 38"/>
              <a:gd name="T11" fmla="*/ 81 h 81"/>
              <a:gd name="T12" fmla="*/ 38 w 38"/>
              <a:gd name="T13" fmla="*/ 80 h 81"/>
              <a:gd name="T14" fmla="*/ 38 w 38"/>
              <a:gd name="T15" fmla="*/ 1 h 81"/>
              <a:gd name="T16" fmla="*/ 37 w 38"/>
              <a:gd name="T17" fmla="*/ 0 h 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38" h="81">
                <a:moveTo>
                  <a:pt x="37" y="0"/>
                </a:moveTo>
                <a:cubicBezTo>
                  <a:pt x="1" y="0"/>
                  <a:pt x="1" y="0"/>
                  <a:pt x="1" y="0"/>
                </a:cubicBezTo>
                <a:cubicBezTo>
                  <a:pt x="1" y="0"/>
                  <a:pt x="0" y="1"/>
                  <a:pt x="0" y="1"/>
                </a:cubicBezTo>
                <a:cubicBezTo>
                  <a:pt x="0" y="80"/>
                  <a:pt x="0" y="80"/>
                  <a:pt x="0" y="80"/>
                </a:cubicBezTo>
                <a:cubicBezTo>
                  <a:pt x="0" y="80"/>
                  <a:pt x="1" y="81"/>
                  <a:pt x="1" y="81"/>
                </a:cubicBezTo>
                <a:cubicBezTo>
                  <a:pt x="37" y="81"/>
                  <a:pt x="37" y="81"/>
                  <a:pt x="37" y="81"/>
                </a:cubicBezTo>
                <a:cubicBezTo>
                  <a:pt x="37" y="81"/>
                  <a:pt x="38" y="80"/>
                  <a:pt x="38" y="80"/>
                </a:cubicBezTo>
                <a:cubicBezTo>
                  <a:pt x="38" y="1"/>
                  <a:pt x="38" y="1"/>
                  <a:pt x="38" y="1"/>
                </a:cubicBezTo>
                <a:cubicBezTo>
                  <a:pt x="38" y="1"/>
                  <a:pt x="37" y="0"/>
                  <a:pt x="37" y="0"/>
                </a:cubicBezTo>
                <a:close/>
              </a:path>
            </a:pathLst>
          </a:custGeom>
          <a:gradFill flip="none" rotWithShape="1">
            <a:gsLst>
              <a:gs pos="0">
                <a:srgbClr val="6E376E"/>
              </a:gs>
              <a:gs pos="35000">
                <a:srgbClr val="CB4B7C"/>
              </a:gs>
              <a:gs pos="69000">
                <a:srgbClr val="FE7088"/>
              </a:gs>
              <a:gs pos="100000">
                <a:srgbClr val="FE9C80"/>
              </a:gs>
            </a:gsLst>
            <a:lin ang="135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l" defTabSz="914400" rtl="0" eaLnBrk="1" fontAlgn="base" latinLnBrk="0" hangingPunct="1">
              <a:lnSpc>
                <a:spcPct val="130000"/>
              </a:lnSpc>
              <a:spcBef>
                <a:spcPct val="0"/>
              </a:spcBef>
              <a:spcAft>
                <a:spcPct val="0"/>
              </a:spcAft>
            </a:pPr>
            <a:endParaRPr lang="zh-CN" altLang="en-US" sz="1100" kern="12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52" name="任意多邊形 43"/>
          <xdr:cNvSpPr/>
        </xdr:nvSpPr>
        <xdr:spPr>
          <a:xfrm>
            <a:off x="2068244" y="2182813"/>
            <a:ext cx="106349" cy="439738"/>
          </a:xfrm>
          <a:custGeom>
            <a:avLst/>
            <a:gdLst>
              <a:gd name="T0" fmla="*/ 36 w 37"/>
              <a:gd name="T1" fmla="*/ 0 h 153"/>
              <a:gd name="T2" fmla="*/ 1 w 37"/>
              <a:gd name="T3" fmla="*/ 0 h 153"/>
              <a:gd name="T4" fmla="*/ 0 w 37"/>
              <a:gd name="T5" fmla="*/ 1 h 153"/>
              <a:gd name="T6" fmla="*/ 0 w 37"/>
              <a:gd name="T7" fmla="*/ 152 h 153"/>
              <a:gd name="T8" fmla="*/ 1 w 37"/>
              <a:gd name="T9" fmla="*/ 153 h 153"/>
              <a:gd name="T10" fmla="*/ 36 w 37"/>
              <a:gd name="T11" fmla="*/ 153 h 153"/>
              <a:gd name="T12" fmla="*/ 37 w 37"/>
              <a:gd name="T13" fmla="*/ 152 h 153"/>
              <a:gd name="T14" fmla="*/ 37 w 37"/>
              <a:gd name="T15" fmla="*/ 1 h 153"/>
              <a:gd name="T16" fmla="*/ 36 w 37"/>
              <a:gd name="T17" fmla="*/ 0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37" h="153">
                <a:moveTo>
                  <a:pt x="36" y="0"/>
                </a:moveTo>
                <a:cubicBezTo>
                  <a:pt x="1" y="0"/>
                  <a:pt x="1" y="0"/>
                  <a:pt x="1" y="0"/>
                </a:cubicBezTo>
                <a:cubicBezTo>
                  <a:pt x="1" y="0"/>
                  <a:pt x="0" y="0"/>
                  <a:pt x="0" y="1"/>
                </a:cubicBezTo>
                <a:cubicBezTo>
                  <a:pt x="0" y="152"/>
                  <a:pt x="0" y="152"/>
                  <a:pt x="0" y="152"/>
                </a:cubicBezTo>
                <a:cubicBezTo>
                  <a:pt x="0" y="152"/>
                  <a:pt x="1" y="153"/>
                  <a:pt x="1" y="153"/>
                </a:cubicBezTo>
                <a:cubicBezTo>
                  <a:pt x="36" y="153"/>
                  <a:pt x="36" y="153"/>
                  <a:pt x="36" y="153"/>
                </a:cubicBezTo>
                <a:cubicBezTo>
                  <a:pt x="37" y="153"/>
                  <a:pt x="37" y="152"/>
                  <a:pt x="37" y="152"/>
                </a:cubicBezTo>
                <a:cubicBezTo>
                  <a:pt x="37" y="1"/>
                  <a:pt x="37" y="1"/>
                  <a:pt x="37" y="1"/>
                </a:cubicBezTo>
                <a:cubicBezTo>
                  <a:pt x="37" y="0"/>
                  <a:pt x="37" y="0"/>
                  <a:pt x="36" y="0"/>
                </a:cubicBezTo>
                <a:close/>
              </a:path>
            </a:pathLst>
          </a:custGeom>
          <a:gradFill flip="none" rotWithShape="1">
            <a:gsLst>
              <a:gs pos="0">
                <a:srgbClr val="6E376E"/>
              </a:gs>
              <a:gs pos="35000">
                <a:srgbClr val="CB4B7C"/>
              </a:gs>
              <a:gs pos="69000">
                <a:srgbClr val="FE7088"/>
              </a:gs>
              <a:gs pos="100000">
                <a:srgbClr val="FE9C80"/>
              </a:gs>
            </a:gsLst>
            <a:lin ang="135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l" defTabSz="914400" rtl="0" eaLnBrk="1" fontAlgn="base" latinLnBrk="0" hangingPunct="1">
              <a:lnSpc>
                <a:spcPct val="130000"/>
              </a:lnSpc>
              <a:spcBef>
                <a:spcPct val="0"/>
              </a:spcBef>
              <a:spcAft>
                <a:spcPct val="0"/>
              </a:spcAft>
            </a:pPr>
            <a:endParaRPr lang="zh-CN" altLang="en-US" sz="1100" kern="12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53" name="任意多邊形 44"/>
          <xdr:cNvSpPr/>
        </xdr:nvSpPr>
        <xdr:spPr>
          <a:xfrm>
            <a:off x="1639675" y="2070100"/>
            <a:ext cx="428569" cy="198438"/>
          </a:xfrm>
          <a:custGeom>
            <a:avLst/>
            <a:gdLst>
              <a:gd name="T0" fmla="*/ 146 w 149"/>
              <a:gd name="T1" fmla="*/ 3 h 69"/>
              <a:gd name="T2" fmla="*/ 144 w 149"/>
              <a:gd name="T3" fmla="*/ 1 h 69"/>
              <a:gd name="T4" fmla="*/ 141 w 149"/>
              <a:gd name="T5" fmla="*/ 0 h 69"/>
              <a:gd name="T6" fmla="*/ 116 w 149"/>
              <a:gd name="T7" fmla="*/ 4 h 69"/>
              <a:gd name="T8" fmla="*/ 112 w 149"/>
              <a:gd name="T9" fmla="*/ 8 h 69"/>
              <a:gd name="T10" fmla="*/ 117 w 149"/>
              <a:gd name="T11" fmla="*/ 12 h 69"/>
              <a:gd name="T12" fmla="*/ 133 w 149"/>
              <a:gd name="T13" fmla="*/ 9 h 69"/>
              <a:gd name="T14" fmla="*/ 99 w 149"/>
              <a:gd name="T15" fmla="*/ 45 h 69"/>
              <a:gd name="T16" fmla="*/ 51 w 149"/>
              <a:gd name="T17" fmla="*/ 21 h 69"/>
              <a:gd name="T18" fmla="*/ 46 w 149"/>
              <a:gd name="T19" fmla="*/ 21 h 69"/>
              <a:gd name="T20" fmla="*/ 2 w 149"/>
              <a:gd name="T21" fmla="*/ 62 h 69"/>
              <a:gd name="T22" fmla="*/ 2 w 149"/>
              <a:gd name="T23" fmla="*/ 67 h 69"/>
              <a:gd name="T24" fmla="*/ 5 w 149"/>
              <a:gd name="T25" fmla="*/ 69 h 69"/>
              <a:gd name="T26" fmla="*/ 7 w 149"/>
              <a:gd name="T27" fmla="*/ 68 h 69"/>
              <a:gd name="T28" fmla="*/ 50 w 149"/>
              <a:gd name="T29" fmla="*/ 29 h 69"/>
              <a:gd name="T30" fmla="*/ 98 w 149"/>
              <a:gd name="T31" fmla="*/ 53 h 69"/>
              <a:gd name="T32" fmla="*/ 103 w 149"/>
              <a:gd name="T33" fmla="*/ 52 h 69"/>
              <a:gd name="T34" fmla="*/ 139 w 149"/>
              <a:gd name="T35" fmla="*/ 14 h 69"/>
              <a:gd name="T36" fmla="*/ 141 w 149"/>
              <a:gd name="T37" fmla="*/ 28 h 69"/>
              <a:gd name="T38" fmla="*/ 145 w 149"/>
              <a:gd name="T39" fmla="*/ 31 h 69"/>
              <a:gd name="T40" fmla="*/ 145 w 149"/>
              <a:gd name="T41" fmla="*/ 31 h 69"/>
              <a:gd name="T42" fmla="*/ 149 w 149"/>
              <a:gd name="T43" fmla="*/ 27 h 69"/>
              <a:gd name="T44" fmla="*/ 146 w 149"/>
              <a:gd name="T45" fmla="*/ 3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49" h="69">
                <a:moveTo>
                  <a:pt x="146" y="3"/>
                </a:moveTo>
                <a:cubicBezTo>
                  <a:pt x="146" y="2"/>
                  <a:pt x="145" y="1"/>
                  <a:pt x="144" y="1"/>
                </a:cubicBezTo>
                <a:cubicBezTo>
                  <a:pt x="144" y="0"/>
                  <a:pt x="143" y="0"/>
                  <a:pt x="141" y="0"/>
                </a:cubicBezTo>
                <a:cubicBezTo>
                  <a:pt x="116" y="4"/>
                  <a:pt x="116" y="4"/>
                  <a:pt x="116" y="4"/>
                </a:cubicBezTo>
                <a:cubicBezTo>
                  <a:pt x="113" y="4"/>
                  <a:pt x="112" y="6"/>
                  <a:pt x="112" y="8"/>
                </a:cubicBezTo>
                <a:cubicBezTo>
                  <a:pt x="112" y="10"/>
                  <a:pt x="114" y="12"/>
                  <a:pt x="117" y="12"/>
                </a:cubicBezTo>
                <a:cubicBezTo>
                  <a:pt x="133" y="9"/>
                  <a:pt x="133" y="9"/>
                  <a:pt x="133" y="9"/>
                </a:cubicBezTo>
                <a:cubicBezTo>
                  <a:pt x="99" y="45"/>
                  <a:pt x="99" y="45"/>
                  <a:pt x="99" y="45"/>
                </a:cubicBezTo>
                <a:cubicBezTo>
                  <a:pt x="51" y="21"/>
                  <a:pt x="51" y="21"/>
                  <a:pt x="51" y="21"/>
                </a:cubicBezTo>
                <a:cubicBezTo>
                  <a:pt x="49" y="20"/>
                  <a:pt x="48" y="20"/>
                  <a:pt x="46" y="21"/>
                </a:cubicBezTo>
                <a:cubicBezTo>
                  <a:pt x="2" y="62"/>
                  <a:pt x="2" y="62"/>
                  <a:pt x="2" y="62"/>
                </a:cubicBezTo>
                <a:cubicBezTo>
                  <a:pt x="0" y="63"/>
                  <a:pt x="0" y="66"/>
                  <a:pt x="2" y="67"/>
                </a:cubicBezTo>
                <a:cubicBezTo>
                  <a:pt x="2" y="68"/>
                  <a:pt x="3" y="69"/>
                  <a:pt x="5" y="69"/>
                </a:cubicBezTo>
                <a:cubicBezTo>
                  <a:pt x="5" y="69"/>
                  <a:pt x="6" y="68"/>
                  <a:pt x="7" y="68"/>
                </a:cubicBezTo>
                <a:cubicBezTo>
                  <a:pt x="50" y="29"/>
                  <a:pt x="50" y="29"/>
                  <a:pt x="50" y="29"/>
                </a:cubicBezTo>
                <a:cubicBezTo>
                  <a:pt x="98" y="53"/>
                  <a:pt x="98" y="53"/>
                  <a:pt x="98" y="53"/>
                </a:cubicBezTo>
                <a:cubicBezTo>
                  <a:pt x="100" y="54"/>
                  <a:pt x="102" y="54"/>
                  <a:pt x="103" y="52"/>
                </a:cubicBezTo>
                <a:cubicBezTo>
                  <a:pt x="139" y="14"/>
                  <a:pt x="139" y="14"/>
                  <a:pt x="139" y="14"/>
                </a:cubicBezTo>
                <a:cubicBezTo>
                  <a:pt x="141" y="28"/>
                  <a:pt x="141" y="28"/>
                  <a:pt x="141" y="28"/>
                </a:cubicBezTo>
                <a:cubicBezTo>
                  <a:pt x="141" y="30"/>
                  <a:pt x="143" y="31"/>
                  <a:pt x="145" y="31"/>
                </a:cubicBezTo>
                <a:cubicBezTo>
                  <a:pt x="145" y="31"/>
                  <a:pt x="145" y="31"/>
                  <a:pt x="145" y="31"/>
                </a:cubicBezTo>
                <a:cubicBezTo>
                  <a:pt x="147" y="31"/>
                  <a:pt x="149" y="29"/>
                  <a:pt x="149" y="27"/>
                </a:cubicBezTo>
                <a:lnTo>
                  <a:pt x="146" y="3"/>
                </a:lnTo>
                <a:close/>
              </a:path>
            </a:pathLst>
          </a:custGeom>
          <a:gradFill flip="none" rotWithShape="1">
            <a:gsLst>
              <a:gs pos="0">
                <a:srgbClr val="6E376E"/>
              </a:gs>
              <a:gs pos="35000">
                <a:srgbClr val="CB4B7C"/>
              </a:gs>
              <a:gs pos="69000">
                <a:srgbClr val="FE7088"/>
              </a:gs>
              <a:gs pos="100000">
                <a:srgbClr val="FE9C80"/>
              </a:gs>
            </a:gsLst>
            <a:lin ang="135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l" defTabSz="914400" rtl="0" eaLnBrk="1" fontAlgn="base" latinLnBrk="0" hangingPunct="1">
              <a:lnSpc>
                <a:spcPct val="130000"/>
              </a:lnSpc>
              <a:spcBef>
                <a:spcPct val="0"/>
              </a:spcBef>
              <a:spcAft>
                <a:spcPct val="0"/>
              </a:spcAft>
            </a:pPr>
            <a:endParaRPr lang="zh-CN" altLang="en-US" sz="1100" kern="12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</xdr:col>
      <xdr:colOff>473769</xdr:colOff>
      <xdr:row>25</xdr:row>
      <xdr:rowOff>127920</xdr:rowOff>
    </xdr:from>
    <xdr:to>
      <xdr:col>3</xdr:col>
      <xdr:colOff>630306</xdr:colOff>
      <xdr:row>27</xdr:row>
      <xdr:rowOff>46797</xdr:rowOff>
    </xdr:to>
    <xdr:sp macro="" textlink="">
      <xdr:nvSpPr>
        <xdr:cNvPr id="158" name="文本框 31"/>
        <xdr:cNvSpPr txBox="1"/>
      </xdr:nvSpPr>
      <xdr:spPr>
        <a:xfrm>
          <a:off x="1845369" y="4414170"/>
          <a:ext cx="842337" cy="26177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050" b="0">
              <a:solidFill>
                <a:sysClr val="windowText" lastClr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速動比率：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556177</xdr:colOff>
          <xdr:row>26</xdr:row>
          <xdr:rowOff>39757</xdr:rowOff>
        </xdr:from>
        <xdr:to>
          <xdr:col>4</xdr:col>
          <xdr:colOff>474857</xdr:colOff>
          <xdr:row>27</xdr:row>
          <xdr:rowOff>39004</xdr:rowOff>
        </xdr:to>
        <xdr:pic>
          <xdr:nvPicPr>
            <xdr:cNvPr id="159" name="圖片 158"/>
            <xdr:cNvPicPr>
              <a:picLocks noChangeAspect="1" noChangeArrowheads="1"/>
              <a:extLst>
                <a:ext uri="{84589F7E-364E-4C9E-8A38-B11213B215E9}">
                  <a14:cameraTool cellRange="照相機!$L$52" spid="_x0000_s1188"/>
                </a:ext>
              </a:extLst>
            </xdr:cNvPicPr>
          </xdr:nvPicPr>
          <xdr:blipFill>
            <a:blip xmlns:r="http://schemas.openxmlformats.org/officeDocument/2006/relationships" r:embed="rId10"/>
            <a:srcRect/>
            <a:stretch>
              <a:fillRect/>
            </a:stretch>
          </xdr:blipFill>
          <xdr:spPr>
            <a:xfrm>
              <a:off x="2613025" y="4497070"/>
              <a:ext cx="604520" cy="17081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324677</xdr:colOff>
          <xdr:row>26</xdr:row>
          <xdr:rowOff>12010</xdr:rowOff>
        </xdr:from>
        <xdr:to>
          <xdr:col>2</xdr:col>
          <xdr:colOff>248478</xdr:colOff>
          <xdr:row>27</xdr:row>
          <xdr:rowOff>88210</xdr:rowOff>
        </xdr:to>
        <xdr:pic>
          <xdr:nvPicPr>
            <xdr:cNvPr id="160" name="圖片 159"/>
            <xdr:cNvPicPr>
              <a:picLocks noChangeAspect="1" noChangeArrowheads="1"/>
              <a:extLst>
                <a:ext uri="{84589F7E-364E-4C9E-8A38-B11213B215E9}">
                  <a14:cameraTool cellRange="照相機!$L$50" spid="_x0000_s1189"/>
                </a:ext>
              </a:extLst>
            </xdr:cNvPicPr>
          </xdr:nvPicPr>
          <xdr:blipFill>
            <a:blip xmlns:r="http://schemas.openxmlformats.org/officeDocument/2006/relationships" r:embed="rId11"/>
            <a:srcRect/>
            <a:stretch>
              <a:fillRect/>
            </a:stretch>
          </xdr:blipFill>
          <xdr:spPr>
            <a:xfrm>
              <a:off x="1010285" y="4469130"/>
              <a:ext cx="609600" cy="2476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0</xdr:col>
      <xdr:colOff>251380</xdr:colOff>
      <xdr:row>30</xdr:row>
      <xdr:rowOff>160222</xdr:rowOff>
    </xdr:from>
    <xdr:to>
      <xdr:col>1</xdr:col>
      <xdr:colOff>457200</xdr:colOff>
      <xdr:row>32</xdr:row>
      <xdr:rowOff>79099</xdr:rowOff>
    </xdr:to>
    <xdr:sp macro="" textlink="">
      <xdr:nvSpPr>
        <xdr:cNvPr id="161" name="文本框 31"/>
        <xdr:cNvSpPr txBox="1"/>
      </xdr:nvSpPr>
      <xdr:spPr>
        <a:xfrm>
          <a:off x="251380" y="5303722"/>
          <a:ext cx="891620" cy="26177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050" b="0">
              <a:solidFill>
                <a:sysClr val="windowText" lastClr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現金比率：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333375</xdr:colOff>
          <xdr:row>31</xdr:row>
          <xdr:rowOff>76200</xdr:rowOff>
        </xdr:from>
        <xdr:to>
          <xdr:col>2</xdr:col>
          <xdr:colOff>252055</xdr:colOff>
          <xdr:row>32</xdr:row>
          <xdr:rowOff>75447</xdr:rowOff>
        </xdr:to>
        <xdr:pic>
          <xdr:nvPicPr>
            <xdr:cNvPr id="163" name="圖片 162"/>
            <xdr:cNvPicPr>
              <a:picLocks noChangeAspect="1" noChangeArrowheads="1"/>
              <a:extLst>
                <a:ext uri="{84589F7E-364E-4C9E-8A38-B11213B215E9}">
                  <a14:cameraTool cellRange="照相機!$L$54" spid="_x0000_s1190"/>
                </a:ext>
              </a:extLst>
            </xdr:cNvPicPr>
          </xdr:nvPicPr>
          <xdr:blipFill>
            <a:blip xmlns:r="http://schemas.openxmlformats.org/officeDocument/2006/relationships" r:embed="rId12"/>
            <a:srcRect/>
            <a:stretch>
              <a:fillRect/>
            </a:stretch>
          </xdr:blipFill>
          <xdr:spPr>
            <a:xfrm>
              <a:off x="1019175" y="5391150"/>
              <a:ext cx="603885" cy="17018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647700</xdr:colOff>
          <xdr:row>31</xdr:row>
          <xdr:rowOff>66675</xdr:rowOff>
        </xdr:from>
        <xdr:to>
          <xdr:col>4</xdr:col>
          <xdr:colOff>566380</xdr:colOff>
          <xdr:row>32</xdr:row>
          <xdr:rowOff>65922</xdr:rowOff>
        </xdr:to>
        <xdr:pic>
          <xdr:nvPicPr>
            <xdr:cNvPr id="164" name="圖片 163"/>
            <xdr:cNvPicPr>
              <a:picLocks noChangeAspect="1" noChangeArrowheads="1"/>
              <a:extLst>
                <a:ext uri="{84589F7E-364E-4C9E-8A38-B11213B215E9}">
                  <a14:cameraTool cellRange="照相機!$L$56" spid="_x0000_s1191"/>
                </a:ext>
              </a:extLst>
            </xdr:cNvPicPr>
          </xdr:nvPicPr>
          <xdr:blipFill>
            <a:blip xmlns:r="http://schemas.openxmlformats.org/officeDocument/2006/relationships" r:embed="rId13"/>
            <a:srcRect/>
            <a:stretch>
              <a:fillRect/>
            </a:stretch>
          </xdr:blipFill>
          <xdr:spPr>
            <a:xfrm>
              <a:off x="2705100" y="5381625"/>
              <a:ext cx="603885" cy="17018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5</xdr:col>
      <xdr:colOff>116371</xdr:colOff>
      <xdr:row>24</xdr:row>
      <xdr:rowOff>74542</xdr:rowOff>
    </xdr:from>
    <xdr:to>
      <xdr:col>9</xdr:col>
      <xdr:colOff>294171</xdr:colOff>
      <xdr:row>33</xdr:row>
      <xdr:rowOff>98562</xdr:rowOff>
    </xdr:to>
    <xdr:graphicFrame macro="">
      <xdr:nvGraphicFramePr>
        <xdr:cNvPr id="165" name="圖表 1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153371</xdr:colOff>
      <xdr:row>23</xdr:row>
      <xdr:rowOff>91011</xdr:rowOff>
    </xdr:from>
    <xdr:to>
      <xdr:col>7</xdr:col>
      <xdr:colOff>478342</xdr:colOff>
      <xdr:row>25</xdr:row>
      <xdr:rowOff>143736</xdr:rowOff>
    </xdr:to>
    <xdr:sp macro="" textlink="">
      <xdr:nvSpPr>
        <xdr:cNvPr id="166" name="文本框 31"/>
        <xdr:cNvSpPr txBox="1"/>
      </xdr:nvSpPr>
      <xdr:spPr>
        <a:xfrm>
          <a:off x="3582035" y="4034155"/>
          <a:ext cx="1696720" cy="39560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 b="1">
              <a:solidFill>
                <a:schemeClr val="tx1"/>
              </a:solidFill>
              <a:latin typeface="幼圓" panose="02010509060101010101" pitchFamily="49" charset="-122"/>
              <a:ea typeface="幼圓" panose="02010509060101010101" pitchFamily="49" charset="-122"/>
            </a:rPr>
            <a:t>營運指標分析</a:t>
          </a:r>
        </a:p>
      </xdr:txBody>
    </xdr:sp>
    <xdr:clientData/>
  </xdr:twoCellAnchor>
  <xdr:twoCellAnchor>
    <xdr:from>
      <xdr:col>9</xdr:col>
      <xdr:colOff>120506</xdr:colOff>
      <xdr:row>24</xdr:row>
      <xdr:rowOff>43069</xdr:rowOff>
    </xdr:from>
    <xdr:to>
      <xdr:col>9</xdr:col>
      <xdr:colOff>314049</xdr:colOff>
      <xdr:row>24</xdr:row>
      <xdr:rowOff>88788</xdr:rowOff>
    </xdr:to>
    <xdr:grpSp>
      <xdr:nvGrpSpPr>
        <xdr:cNvPr id="167" name="組合 166"/>
        <xdr:cNvGrpSpPr/>
      </xdr:nvGrpSpPr>
      <xdr:grpSpPr>
        <a:xfrm>
          <a:off x="6292706" y="4157869"/>
          <a:ext cx="193543" cy="45719"/>
          <a:chOff x="1571625" y="971550"/>
          <a:chExt cx="304800" cy="72000"/>
        </a:xfrm>
      </xdr:grpSpPr>
      <xdr:sp macro="" textlink="">
        <xdr:nvSpPr>
          <xdr:cNvPr id="168" name="橢圓 167"/>
          <xdr:cNvSpPr/>
        </xdr:nvSpPr>
        <xdr:spPr>
          <a:xfrm>
            <a:off x="1571625" y="971550"/>
            <a:ext cx="72000" cy="72000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69" name="橢圓 168"/>
          <xdr:cNvSpPr/>
        </xdr:nvSpPr>
        <xdr:spPr>
          <a:xfrm>
            <a:off x="1688025" y="971550"/>
            <a:ext cx="72000" cy="72000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70" name="橢圓 169"/>
          <xdr:cNvSpPr/>
        </xdr:nvSpPr>
        <xdr:spPr>
          <a:xfrm>
            <a:off x="1804425" y="971550"/>
            <a:ext cx="72000" cy="72000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</xdr:grpSp>
    <xdr:clientData/>
  </xdr:twoCellAnchor>
  <xdr:twoCellAnchor>
    <xdr:from>
      <xdr:col>10</xdr:col>
      <xdr:colOff>70447</xdr:colOff>
      <xdr:row>23</xdr:row>
      <xdr:rowOff>86528</xdr:rowOff>
    </xdr:from>
    <xdr:to>
      <xdr:col>12</xdr:col>
      <xdr:colOff>395418</xdr:colOff>
      <xdr:row>25</xdr:row>
      <xdr:rowOff>139253</xdr:rowOff>
    </xdr:to>
    <xdr:sp macro="" textlink="">
      <xdr:nvSpPr>
        <xdr:cNvPr id="171" name="文本框 31"/>
        <xdr:cNvSpPr txBox="1"/>
      </xdr:nvSpPr>
      <xdr:spPr>
        <a:xfrm>
          <a:off x="6927850" y="4029710"/>
          <a:ext cx="1696720" cy="39560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 b="1">
              <a:solidFill>
                <a:schemeClr val="tx1"/>
              </a:solidFill>
              <a:latin typeface="幼圓" panose="02010509060101010101" pitchFamily="49" charset="-122"/>
              <a:ea typeface="幼圓" panose="02010509060101010101" pitchFamily="49" charset="-122"/>
            </a:rPr>
            <a:t>發展指標分析</a:t>
          </a:r>
        </a:p>
      </xdr:txBody>
    </xdr:sp>
    <xdr:clientData/>
  </xdr:twoCellAnchor>
  <xdr:twoCellAnchor>
    <xdr:from>
      <xdr:col>14</xdr:col>
      <xdr:colOff>66670</xdr:colOff>
      <xdr:row>24</xdr:row>
      <xdr:rowOff>38586</xdr:rowOff>
    </xdr:from>
    <xdr:to>
      <xdr:col>14</xdr:col>
      <xdr:colOff>260213</xdr:colOff>
      <xdr:row>24</xdr:row>
      <xdr:rowOff>84305</xdr:rowOff>
    </xdr:to>
    <xdr:grpSp>
      <xdr:nvGrpSpPr>
        <xdr:cNvPr id="172" name="組合 171"/>
        <xdr:cNvGrpSpPr/>
      </xdr:nvGrpSpPr>
      <xdr:grpSpPr>
        <a:xfrm>
          <a:off x="9667870" y="4153386"/>
          <a:ext cx="193543" cy="45719"/>
          <a:chOff x="1571625" y="971550"/>
          <a:chExt cx="304800" cy="72000"/>
        </a:xfrm>
      </xdr:grpSpPr>
      <xdr:sp macro="" textlink="">
        <xdr:nvSpPr>
          <xdr:cNvPr id="173" name="橢圓 172"/>
          <xdr:cNvSpPr/>
        </xdr:nvSpPr>
        <xdr:spPr>
          <a:xfrm>
            <a:off x="1571625" y="971550"/>
            <a:ext cx="72000" cy="72000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74" name="橢圓 173"/>
          <xdr:cNvSpPr/>
        </xdr:nvSpPr>
        <xdr:spPr>
          <a:xfrm>
            <a:off x="1688025" y="971550"/>
            <a:ext cx="72000" cy="72000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75" name="橢圓 174"/>
          <xdr:cNvSpPr/>
        </xdr:nvSpPr>
        <xdr:spPr>
          <a:xfrm>
            <a:off x="1804425" y="971550"/>
            <a:ext cx="72000" cy="72000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</xdr:grpSp>
    <xdr:clientData/>
  </xdr:twoCellAnchor>
  <xdr:twoCellAnchor>
    <xdr:from>
      <xdr:col>5</xdr:col>
      <xdr:colOff>156095</xdr:colOff>
      <xdr:row>12</xdr:row>
      <xdr:rowOff>148163</xdr:rowOff>
    </xdr:from>
    <xdr:to>
      <xdr:col>7</xdr:col>
      <xdr:colOff>481066</xdr:colOff>
      <xdr:row>15</xdr:row>
      <xdr:rowOff>23994</xdr:rowOff>
    </xdr:to>
    <xdr:sp macro="" textlink="">
      <xdr:nvSpPr>
        <xdr:cNvPr id="176" name="文本框 31"/>
        <xdr:cNvSpPr txBox="1"/>
      </xdr:nvSpPr>
      <xdr:spPr>
        <a:xfrm>
          <a:off x="3584575" y="2205355"/>
          <a:ext cx="1696720" cy="38989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 b="1">
              <a:solidFill>
                <a:schemeClr val="tx1"/>
              </a:solidFill>
              <a:latin typeface="幼圓" panose="02010509060101010101" pitchFamily="49" charset="-122"/>
              <a:ea typeface="幼圓" panose="02010509060101010101" pitchFamily="49" charset="-122"/>
            </a:rPr>
            <a:t>盈利指標分析</a:t>
          </a:r>
        </a:p>
      </xdr:txBody>
    </xdr:sp>
    <xdr:clientData/>
  </xdr:twoCellAnchor>
  <xdr:twoCellAnchor>
    <xdr:from>
      <xdr:col>5</xdr:col>
      <xdr:colOff>285750</xdr:colOff>
      <xdr:row>12</xdr:row>
      <xdr:rowOff>123825</xdr:rowOff>
    </xdr:from>
    <xdr:to>
      <xdr:col>14</xdr:col>
      <xdr:colOff>28575</xdr:colOff>
      <xdr:row>22</xdr:row>
      <xdr:rowOff>123825</xdr:rowOff>
    </xdr:to>
    <xdr:graphicFrame macro="">
      <xdr:nvGraphicFramePr>
        <xdr:cNvPr id="177" name="圖表 17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10</xdr:col>
      <xdr:colOff>56031</xdr:colOff>
      <xdr:row>23</xdr:row>
      <xdr:rowOff>20171</xdr:rowOff>
    </xdr:from>
    <xdr:to>
      <xdr:col>14</xdr:col>
      <xdr:colOff>560294</xdr:colOff>
      <xdr:row>33</xdr:row>
      <xdr:rowOff>100854</xdr:rowOff>
    </xdr:to>
    <xdr:graphicFrame macro="">
      <xdr:nvGraphicFramePr>
        <xdr:cNvPr id="178" name="圖表 17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360253</xdr:colOff>
          <xdr:row>9</xdr:row>
          <xdr:rowOff>171569</xdr:rowOff>
        </xdr:from>
        <xdr:to>
          <xdr:col>4</xdr:col>
          <xdr:colOff>363454</xdr:colOff>
          <xdr:row>11</xdr:row>
          <xdr:rowOff>35</xdr:rowOff>
        </xdr:to>
        <xdr:pic>
          <xdr:nvPicPr>
            <xdr:cNvPr id="101" name="圖片 100"/>
            <xdr:cNvPicPr>
              <a:picLocks noChangeAspect="1" noChangeArrowheads="1"/>
              <a:extLst>
                <a:ext uri="{84589F7E-364E-4C9E-8A38-B11213B215E9}">
                  <a14:cameraTool cellRange="照相機!$K$36" spid="_x0000_s1192"/>
                </a:ext>
              </a:extLst>
            </xdr:cNvPicPr>
          </xdr:nvPicPr>
          <xdr:blipFill>
            <a:blip xmlns:r="http://schemas.openxmlformats.org/officeDocument/2006/relationships" r:embed="rId17"/>
            <a:srcRect/>
            <a:stretch>
              <a:fillRect/>
            </a:stretch>
          </xdr:blipFill>
          <xdr:spPr>
            <a:xfrm>
              <a:off x="2417445" y="1714500"/>
              <a:ext cx="688975" cy="1714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3</xdr:col>
      <xdr:colOff>318336</xdr:colOff>
      <xdr:row>9</xdr:row>
      <xdr:rowOff>105276</xdr:rowOff>
    </xdr:from>
    <xdr:to>
      <xdr:col>3</xdr:col>
      <xdr:colOff>364055</xdr:colOff>
      <xdr:row>11</xdr:row>
      <xdr:rowOff>48126</xdr:rowOff>
    </xdr:to>
    <xdr:sp macro="" textlink="">
      <xdr:nvSpPr>
        <xdr:cNvPr id="31" name="矩形 30"/>
        <xdr:cNvSpPr/>
      </xdr:nvSpPr>
      <xdr:spPr>
        <a:xfrm>
          <a:off x="2375535" y="1647825"/>
          <a:ext cx="45720" cy="28575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340394</xdr:colOff>
      <xdr:row>9</xdr:row>
      <xdr:rowOff>92242</xdr:rowOff>
    </xdr:from>
    <xdr:to>
      <xdr:col>4</xdr:col>
      <xdr:colOff>386113</xdr:colOff>
      <xdr:row>11</xdr:row>
      <xdr:rowOff>35092</xdr:rowOff>
    </xdr:to>
    <xdr:sp macro="" textlink="">
      <xdr:nvSpPr>
        <xdr:cNvPr id="155" name="矩形 154"/>
        <xdr:cNvSpPr/>
      </xdr:nvSpPr>
      <xdr:spPr>
        <a:xfrm>
          <a:off x="3083560" y="1635125"/>
          <a:ext cx="45720" cy="28575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222085</xdr:colOff>
      <xdr:row>9</xdr:row>
      <xdr:rowOff>99261</xdr:rowOff>
    </xdr:from>
    <xdr:to>
      <xdr:col>8</xdr:col>
      <xdr:colOff>267804</xdr:colOff>
      <xdr:row>11</xdr:row>
      <xdr:rowOff>42111</xdr:rowOff>
    </xdr:to>
    <xdr:sp macro="" textlink="">
      <xdr:nvSpPr>
        <xdr:cNvPr id="156" name="矩形 155"/>
        <xdr:cNvSpPr/>
      </xdr:nvSpPr>
      <xdr:spPr>
        <a:xfrm>
          <a:off x="5708015" y="1642110"/>
          <a:ext cx="45720" cy="28575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254170</xdr:colOff>
      <xdr:row>9</xdr:row>
      <xdr:rowOff>106280</xdr:rowOff>
    </xdr:from>
    <xdr:to>
      <xdr:col>9</xdr:col>
      <xdr:colOff>299889</xdr:colOff>
      <xdr:row>11</xdr:row>
      <xdr:rowOff>49130</xdr:rowOff>
    </xdr:to>
    <xdr:sp macro="" textlink="">
      <xdr:nvSpPr>
        <xdr:cNvPr id="157" name="矩形 156"/>
        <xdr:cNvSpPr/>
      </xdr:nvSpPr>
      <xdr:spPr>
        <a:xfrm>
          <a:off x="6426200" y="1649095"/>
          <a:ext cx="45720" cy="28575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95756</xdr:colOff>
      <xdr:row>9</xdr:row>
      <xdr:rowOff>108286</xdr:rowOff>
    </xdr:from>
    <xdr:to>
      <xdr:col>13</xdr:col>
      <xdr:colOff>141475</xdr:colOff>
      <xdr:row>11</xdr:row>
      <xdr:rowOff>51136</xdr:rowOff>
    </xdr:to>
    <xdr:sp macro="" textlink="">
      <xdr:nvSpPr>
        <xdr:cNvPr id="179" name="矩形 178"/>
        <xdr:cNvSpPr/>
      </xdr:nvSpPr>
      <xdr:spPr>
        <a:xfrm>
          <a:off x="9010650" y="1651000"/>
          <a:ext cx="45720" cy="28575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132853</xdr:colOff>
      <xdr:row>9</xdr:row>
      <xdr:rowOff>90238</xdr:rowOff>
    </xdr:from>
    <xdr:to>
      <xdr:col>14</xdr:col>
      <xdr:colOff>178572</xdr:colOff>
      <xdr:row>11</xdr:row>
      <xdr:rowOff>33088</xdr:rowOff>
    </xdr:to>
    <xdr:sp macro="" textlink="">
      <xdr:nvSpPr>
        <xdr:cNvPr id="181" name="矩形 180"/>
        <xdr:cNvSpPr/>
      </xdr:nvSpPr>
      <xdr:spPr>
        <a:xfrm>
          <a:off x="9733915" y="1633220"/>
          <a:ext cx="45720" cy="28575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300789</xdr:colOff>
      <xdr:row>9</xdr:row>
      <xdr:rowOff>105277</xdr:rowOff>
    </xdr:from>
    <xdr:to>
      <xdr:col>4</xdr:col>
      <xdr:colOff>401052</xdr:colOff>
      <xdr:row>10</xdr:row>
      <xdr:rowOff>15039</xdr:rowOff>
    </xdr:to>
    <xdr:sp macro="" textlink="">
      <xdr:nvSpPr>
        <xdr:cNvPr id="32" name="矩形 31"/>
        <xdr:cNvSpPr/>
      </xdr:nvSpPr>
      <xdr:spPr>
        <a:xfrm>
          <a:off x="2357755" y="1647825"/>
          <a:ext cx="786130" cy="8128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317833</xdr:colOff>
      <xdr:row>10</xdr:row>
      <xdr:rowOff>162426</xdr:rowOff>
    </xdr:from>
    <xdr:to>
      <xdr:col>4</xdr:col>
      <xdr:colOff>418096</xdr:colOff>
      <xdr:row>11</xdr:row>
      <xdr:rowOff>72189</xdr:rowOff>
    </xdr:to>
    <xdr:sp macro="" textlink="">
      <xdr:nvSpPr>
        <xdr:cNvPr id="182" name="矩形 181"/>
        <xdr:cNvSpPr/>
      </xdr:nvSpPr>
      <xdr:spPr>
        <a:xfrm>
          <a:off x="2374900" y="1876425"/>
          <a:ext cx="786130" cy="8128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199522</xdr:colOff>
      <xdr:row>9</xdr:row>
      <xdr:rowOff>89234</xdr:rowOff>
    </xdr:from>
    <xdr:to>
      <xdr:col>9</xdr:col>
      <xdr:colOff>299785</xdr:colOff>
      <xdr:row>9</xdr:row>
      <xdr:rowOff>169444</xdr:rowOff>
    </xdr:to>
    <xdr:sp macro="" textlink="">
      <xdr:nvSpPr>
        <xdr:cNvPr id="183" name="矩形 182"/>
        <xdr:cNvSpPr/>
      </xdr:nvSpPr>
      <xdr:spPr>
        <a:xfrm>
          <a:off x="5685790" y="1631950"/>
          <a:ext cx="786130" cy="8001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211553</xdr:colOff>
      <xdr:row>10</xdr:row>
      <xdr:rowOff>161422</xdr:rowOff>
    </xdr:from>
    <xdr:to>
      <xdr:col>9</xdr:col>
      <xdr:colOff>311816</xdr:colOff>
      <xdr:row>11</xdr:row>
      <xdr:rowOff>71185</xdr:rowOff>
    </xdr:to>
    <xdr:sp macro="" textlink="">
      <xdr:nvSpPr>
        <xdr:cNvPr id="184" name="矩形 183"/>
        <xdr:cNvSpPr/>
      </xdr:nvSpPr>
      <xdr:spPr>
        <a:xfrm>
          <a:off x="5697855" y="1875790"/>
          <a:ext cx="786130" cy="8128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81212</xdr:colOff>
      <xdr:row>9</xdr:row>
      <xdr:rowOff>86226</xdr:rowOff>
    </xdr:from>
    <xdr:to>
      <xdr:col>14</xdr:col>
      <xdr:colOff>181475</xdr:colOff>
      <xdr:row>9</xdr:row>
      <xdr:rowOff>166436</xdr:rowOff>
    </xdr:to>
    <xdr:sp macro="" textlink="">
      <xdr:nvSpPr>
        <xdr:cNvPr id="185" name="矩形 184"/>
        <xdr:cNvSpPr/>
      </xdr:nvSpPr>
      <xdr:spPr>
        <a:xfrm>
          <a:off x="8996045" y="1628775"/>
          <a:ext cx="786130" cy="8064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93243</xdr:colOff>
      <xdr:row>10</xdr:row>
      <xdr:rowOff>158414</xdr:rowOff>
    </xdr:from>
    <xdr:to>
      <xdr:col>14</xdr:col>
      <xdr:colOff>193506</xdr:colOff>
      <xdr:row>11</xdr:row>
      <xdr:rowOff>68177</xdr:rowOff>
    </xdr:to>
    <xdr:sp macro="" textlink="">
      <xdr:nvSpPr>
        <xdr:cNvPr id="186" name="矩形 185"/>
        <xdr:cNvSpPr/>
      </xdr:nvSpPr>
      <xdr:spPr>
        <a:xfrm>
          <a:off x="9008110" y="1872615"/>
          <a:ext cx="786130" cy="8128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624404</xdr:colOff>
      <xdr:row>13</xdr:row>
      <xdr:rowOff>138819</xdr:rowOff>
    </xdr:from>
    <xdr:to>
      <xdr:col>4</xdr:col>
      <xdr:colOff>298738</xdr:colOff>
      <xdr:row>14</xdr:row>
      <xdr:rowOff>75881</xdr:rowOff>
    </xdr:to>
    <xdr:sp macro="" textlink="">
      <xdr:nvSpPr>
        <xdr:cNvPr id="187" name="矩形 186"/>
        <xdr:cNvSpPr/>
      </xdr:nvSpPr>
      <xdr:spPr>
        <a:xfrm>
          <a:off x="1995805" y="2367280"/>
          <a:ext cx="1045845" cy="10858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622071</xdr:colOff>
      <xdr:row>16</xdr:row>
      <xdr:rowOff>60059</xdr:rowOff>
    </xdr:from>
    <xdr:to>
      <xdr:col>4</xdr:col>
      <xdr:colOff>296405</xdr:colOff>
      <xdr:row>16</xdr:row>
      <xdr:rowOff>170302</xdr:rowOff>
    </xdr:to>
    <xdr:sp macro="" textlink="">
      <xdr:nvSpPr>
        <xdr:cNvPr id="188" name="矩形 187"/>
        <xdr:cNvSpPr/>
      </xdr:nvSpPr>
      <xdr:spPr>
        <a:xfrm>
          <a:off x="1993265" y="2802890"/>
          <a:ext cx="1045845" cy="11049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654375</xdr:colOff>
      <xdr:row>18</xdr:row>
      <xdr:rowOff>145820</xdr:rowOff>
    </xdr:from>
    <xdr:to>
      <xdr:col>4</xdr:col>
      <xdr:colOff>328709</xdr:colOff>
      <xdr:row>19</xdr:row>
      <xdr:rowOff>82881</xdr:rowOff>
    </xdr:to>
    <xdr:sp macro="" textlink="">
      <xdr:nvSpPr>
        <xdr:cNvPr id="189" name="矩形 188"/>
        <xdr:cNvSpPr/>
      </xdr:nvSpPr>
      <xdr:spPr>
        <a:xfrm>
          <a:off x="2025650" y="3231515"/>
          <a:ext cx="1045845" cy="10858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629263</xdr:colOff>
      <xdr:row>21</xdr:row>
      <xdr:rowOff>55767</xdr:rowOff>
    </xdr:from>
    <xdr:to>
      <xdr:col>4</xdr:col>
      <xdr:colOff>342034</xdr:colOff>
      <xdr:row>21</xdr:row>
      <xdr:rowOff>166010</xdr:rowOff>
    </xdr:to>
    <xdr:sp macro="" textlink="">
      <xdr:nvSpPr>
        <xdr:cNvPr id="190" name="矩形 189"/>
        <xdr:cNvSpPr/>
      </xdr:nvSpPr>
      <xdr:spPr>
        <a:xfrm>
          <a:off x="2000250" y="3655695"/>
          <a:ext cx="1084580" cy="11049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588819</xdr:colOff>
      <xdr:row>13</xdr:row>
      <xdr:rowOff>151534</xdr:rowOff>
    </xdr:from>
    <xdr:to>
      <xdr:col>2</xdr:col>
      <xdr:colOff>671080</xdr:colOff>
      <xdr:row>16</xdr:row>
      <xdr:rowOff>134216</xdr:rowOff>
    </xdr:to>
    <xdr:sp macro="" textlink="">
      <xdr:nvSpPr>
        <xdr:cNvPr id="33" name="矩形 32"/>
        <xdr:cNvSpPr/>
      </xdr:nvSpPr>
      <xdr:spPr>
        <a:xfrm>
          <a:off x="1960245" y="2379980"/>
          <a:ext cx="81915" cy="49720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247651</xdr:colOff>
      <xdr:row>13</xdr:row>
      <xdr:rowOff>165389</xdr:rowOff>
    </xdr:from>
    <xdr:to>
      <xdr:col>4</xdr:col>
      <xdr:colOff>329912</xdr:colOff>
      <xdr:row>16</xdr:row>
      <xdr:rowOff>148071</xdr:rowOff>
    </xdr:to>
    <xdr:sp macro="" textlink="">
      <xdr:nvSpPr>
        <xdr:cNvPr id="191" name="矩形 190"/>
        <xdr:cNvSpPr/>
      </xdr:nvSpPr>
      <xdr:spPr>
        <a:xfrm>
          <a:off x="2990850" y="2393950"/>
          <a:ext cx="81915" cy="49720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612200</xdr:colOff>
      <xdr:row>18</xdr:row>
      <xdr:rowOff>161926</xdr:rowOff>
    </xdr:from>
    <xdr:to>
      <xdr:col>3</xdr:col>
      <xdr:colOff>10392</xdr:colOff>
      <xdr:row>21</xdr:row>
      <xdr:rowOff>144608</xdr:rowOff>
    </xdr:to>
    <xdr:sp macro="" textlink="">
      <xdr:nvSpPr>
        <xdr:cNvPr id="192" name="矩形 191"/>
        <xdr:cNvSpPr/>
      </xdr:nvSpPr>
      <xdr:spPr>
        <a:xfrm>
          <a:off x="1983740" y="3248025"/>
          <a:ext cx="83820" cy="49657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266702</xdr:colOff>
      <xdr:row>18</xdr:row>
      <xdr:rowOff>154133</xdr:rowOff>
    </xdr:from>
    <xdr:to>
      <xdr:col>4</xdr:col>
      <xdr:colOff>348963</xdr:colOff>
      <xdr:row>21</xdr:row>
      <xdr:rowOff>136815</xdr:rowOff>
    </xdr:to>
    <xdr:sp macro="" textlink="">
      <xdr:nvSpPr>
        <xdr:cNvPr id="193" name="矩形 192"/>
        <xdr:cNvSpPr/>
      </xdr:nvSpPr>
      <xdr:spPr>
        <a:xfrm>
          <a:off x="3009900" y="3239770"/>
          <a:ext cx="81915" cy="49720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209545</xdr:colOff>
      <xdr:row>13</xdr:row>
      <xdr:rowOff>95250</xdr:rowOff>
    </xdr:from>
    <xdr:to>
      <xdr:col>4</xdr:col>
      <xdr:colOff>403088</xdr:colOff>
      <xdr:row>13</xdr:row>
      <xdr:rowOff>140969</xdr:rowOff>
    </xdr:to>
    <xdr:grpSp>
      <xdr:nvGrpSpPr>
        <xdr:cNvPr id="115" name="組合 114"/>
        <xdr:cNvGrpSpPr/>
      </xdr:nvGrpSpPr>
      <xdr:grpSpPr>
        <a:xfrm>
          <a:off x="2952745" y="2324100"/>
          <a:ext cx="193543" cy="45719"/>
          <a:chOff x="1571625" y="971550"/>
          <a:chExt cx="304800" cy="72000"/>
        </a:xfrm>
      </xdr:grpSpPr>
      <xdr:sp macro="" textlink="">
        <xdr:nvSpPr>
          <xdr:cNvPr id="116" name="橢圓 115"/>
          <xdr:cNvSpPr/>
        </xdr:nvSpPr>
        <xdr:spPr>
          <a:xfrm>
            <a:off x="1571625" y="971550"/>
            <a:ext cx="72000" cy="72000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17" name="橢圓 116"/>
          <xdr:cNvSpPr/>
        </xdr:nvSpPr>
        <xdr:spPr>
          <a:xfrm>
            <a:off x="1688025" y="971550"/>
            <a:ext cx="72000" cy="72000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18" name="橢圓 117"/>
          <xdr:cNvSpPr/>
        </xdr:nvSpPr>
        <xdr:spPr>
          <a:xfrm>
            <a:off x="1804425" y="971550"/>
            <a:ext cx="72000" cy="72000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</xdr:grpSp>
    <xdr:clientData/>
  </xdr:twoCellAnchor>
  <xdr:twoCellAnchor>
    <xdr:from>
      <xdr:col>4</xdr:col>
      <xdr:colOff>200020</xdr:colOff>
      <xdr:row>18</xdr:row>
      <xdr:rowOff>114300</xdr:rowOff>
    </xdr:from>
    <xdr:to>
      <xdr:col>4</xdr:col>
      <xdr:colOff>393563</xdr:colOff>
      <xdr:row>18</xdr:row>
      <xdr:rowOff>160019</xdr:rowOff>
    </xdr:to>
    <xdr:grpSp>
      <xdr:nvGrpSpPr>
        <xdr:cNvPr id="119" name="組合 118"/>
        <xdr:cNvGrpSpPr/>
      </xdr:nvGrpSpPr>
      <xdr:grpSpPr>
        <a:xfrm>
          <a:off x="2943220" y="3200400"/>
          <a:ext cx="193543" cy="45719"/>
          <a:chOff x="1571625" y="971550"/>
          <a:chExt cx="304800" cy="72000"/>
        </a:xfrm>
      </xdr:grpSpPr>
      <xdr:sp macro="" textlink="">
        <xdr:nvSpPr>
          <xdr:cNvPr id="120" name="橢圓 119"/>
          <xdr:cNvSpPr/>
        </xdr:nvSpPr>
        <xdr:spPr>
          <a:xfrm>
            <a:off x="1571625" y="971550"/>
            <a:ext cx="72000" cy="72000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21" name="橢圓 120"/>
          <xdr:cNvSpPr/>
        </xdr:nvSpPr>
        <xdr:spPr>
          <a:xfrm>
            <a:off x="1688025" y="971550"/>
            <a:ext cx="72000" cy="72000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22" name="橢圓 121"/>
          <xdr:cNvSpPr/>
        </xdr:nvSpPr>
        <xdr:spPr>
          <a:xfrm>
            <a:off x="1804425" y="971550"/>
            <a:ext cx="72000" cy="72000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</xdr:grpSp>
    <xdr:clientData/>
  </xdr:twoCellAnchor>
  <xdr:twoCellAnchor>
    <xdr:from>
      <xdr:col>1</xdr:col>
      <xdr:colOff>286643</xdr:colOff>
      <xdr:row>25</xdr:row>
      <xdr:rowOff>149277</xdr:rowOff>
    </xdr:from>
    <xdr:to>
      <xdr:col>1</xdr:col>
      <xdr:colOff>332362</xdr:colOff>
      <xdr:row>27</xdr:row>
      <xdr:rowOff>109436</xdr:rowOff>
    </xdr:to>
    <xdr:sp macro="" textlink="">
      <xdr:nvSpPr>
        <xdr:cNvPr id="194" name="矩形 193"/>
        <xdr:cNvSpPr/>
      </xdr:nvSpPr>
      <xdr:spPr>
        <a:xfrm>
          <a:off x="972185" y="4435475"/>
          <a:ext cx="45720" cy="30289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497213</xdr:colOff>
      <xdr:row>25</xdr:row>
      <xdr:rowOff>167250</xdr:rowOff>
    </xdr:from>
    <xdr:to>
      <xdr:col>4</xdr:col>
      <xdr:colOff>511968</xdr:colOff>
      <xdr:row>26</xdr:row>
      <xdr:rowOff>53578</xdr:rowOff>
    </xdr:to>
    <xdr:sp macro="" textlink="">
      <xdr:nvSpPr>
        <xdr:cNvPr id="195" name="矩形 194"/>
        <xdr:cNvSpPr/>
      </xdr:nvSpPr>
      <xdr:spPr>
        <a:xfrm>
          <a:off x="2554605" y="4453255"/>
          <a:ext cx="700405" cy="5778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232329</xdr:colOff>
      <xdr:row>25</xdr:row>
      <xdr:rowOff>147656</xdr:rowOff>
    </xdr:from>
    <xdr:to>
      <xdr:col>2</xdr:col>
      <xdr:colOff>278048</xdr:colOff>
      <xdr:row>27</xdr:row>
      <xdr:rowOff>107815</xdr:rowOff>
    </xdr:to>
    <xdr:sp macro="" textlink="">
      <xdr:nvSpPr>
        <xdr:cNvPr id="196" name="矩形 195"/>
        <xdr:cNvSpPr/>
      </xdr:nvSpPr>
      <xdr:spPr>
        <a:xfrm>
          <a:off x="1603375" y="4433570"/>
          <a:ext cx="45720" cy="30289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514431</xdr:colOff>
      <xdr:row>26</xdr:row>
      <xdr:rowOff>16333</xdr:rowOff>
    </xdr:from>
    <xdr:to>
      <xdr:col>3</xdr:col>
      <xdr:colOff>560150</xdr:colOff>
      <xdr:row>27</xdr:row>
      <xdr:rowOff>93224</xdr:rowOff>
    </xdr:to>
    <xdr:sp macro="" textlink="">
      <xdr:nvSpPr>
        <xdr:cNvPr id="197" name="矩形 196"/>
        <xdr:cNvSpPr/>
      </xdr:nvSpPr>
      <xdr:spPr>
        <a:xfrm>
          <a:off x="2571750" y="4473575"/>
          <a:ext cx="45720" cy="24828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456065</xdr:colOff>
      <xdr:row>26</xdr:row>
      <xdr:rowOff>14712</xdr:rowOff>
    </xdr:from>
    <xdr:to>
      <xdr:col>4</xdr:col>
      <xdr:colOff>501784</xdr:colOff>
      <xdr:row>27</xdr:row>
      <xdr:rowOff>91603</xdr:rowOff>
    </xdr:to>
    <xdr:sp macro="" textlink="">
      <xdr:nvSpPr>
        <xdr:cNvPr id="198" name="矩形 197"/>
        <xdr:cNvSpPr/>
      </xdr:nvSpPr>
      <xdr:spPr>
        <a:xfrm>
          <a:off x="3199130" y="4472305"/>
          <a:ext cx="45720" cy="24828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523964</xdr:colOff>
      <xdr:row>27</xdr:row>
      <xdr:rowOff>23767</xdr:rowOff>
    </xdr:from>
    <xdr:to>
      <xdr:col>4</xdr:col>
      <xdr:colOff>538719</xdr:colOff>
      <xdr:row>27</xdr:row>
      <xdr:rowOff>80329</xdr:rowOff>
    </xdr:to>
    <xdr:sp macro="" textlink="">
      <xdr:nvSpPr>
        <xdr:cNvPr id="199" name="矩形 198"/>
        <xdr:cNvSpPr/>
      </xdr:nvSpPr>
      <xdr:spPr>
        <a:xfrm>
          <a:off x="2581275" y="4652645"/>
          <a:ext cx="700405" cy="5651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283205</xdr:colOff>
      <xdr:row>27</xdr:row>
      <xdr:rowOff>58624</xdr:rowOff>
    </xdr:from>
    <xdr:to>
      <xdr:col>2</xdr:col>
      <xdr:colOff>297959</xdr:colOff>
      <xdr:row>27</xdr:row>
      <xdr:rowOff>115186</xdr:rowOff>
    </xdr:to>
    <xdr:sp macro="" textlink="">
      <xdr:nvSpPr>
        <xdr:cNvPr id="200" name="矩形 199"/>
        <xdr:cNvSpPr/>
      </xdr:nvSpPr>
      <xdr:spPr>
        <a:xfrm>
          <a:off x="968375" y="4687570"/>
          <a:ext cx="701040" cy="5651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289690</xdr:colOff>
      <xdr:row>25</xdr:row>
      <xdr:rowOff>142119</xdr:rowOff>
    </xdr:from>
    <xdr:to>
      <xdr:col>2</xdr:col>
      <xdr:colOff>304444</xdr:colOff>
      <xdr:row>26</xdr:row>
      <xdr:rowOff>28447</xdr:rowOff>
    </xdr:to>
    <xdr:sp macro="" textlink="">
      <xdr:nvSpPr>
        <xdr:cNvPr id="202" name="矩形 201"/>
        <xdr:cNvSpPr/>
      </xdr:nvSpPr>
      <xdr:spPr>
        <a:xfrm>
          <a:off x="975360" y="4427855"/>
          <a:ext cx="700405" cy="5778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289075</xdr:colOff>
      <xdr:row>30</xdr:row>
      <xdr:rowOff>163869</xdr:rowOff>
    </xdr:from>
    <xdr:to>
      <xdr:col>1</xdr:col>
      <xdr:colOff>334794</xdr:colOff>
      <xdr:row>32</xdr:row>
      <xdr:rowOff>124028</xdr:rowOff>
    </xdr:to>
    <xdr:sp macro="" textlink="">
      <xdr:nvSpPr>
        <xdr:cNvPr id="203" name="矩形 202"/>
        <xdr:cNvSpPr/>
      </xdr:nvSpPr>
      <xdr:spPr>
        <a:xfrm>
          <a:off x="974725" y="5307330"/>
          <a:ext cx="45720" cy="30289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234761</xdr:colOff>
      <xdr:row>30</xdr:row>
      <xdr:rowOff>162248</xdr:rowOff>
    </xdr:from>
    <xdr:to>
      <xdr:col>2</xdr:col>
      <xdr:colOff>280480</xdr:colOff>
      <xdr:row>32</xdr:row>
      <xdr:rowOff>122407</xdr:rowOff>
    </xdr:to>
    <xdr:sp macro="" textlink="">
      <xdr:nvSpPr>
        <xdr:cNvPr id="204" name="矩形 203"/>
        <xdr:cNvSpPr/>
      </xdr:nvSpPr>
      <xdr:spPr>
        <a:xfrm>
          <a:off x="1605915" y="5305425"/>
          <a:ext cx="45720" cy="30289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285637</xdr:colOff>
      <xdr:row>32</xdr:row>
      <xdr:rowOff>73216</xdr:rowOff>
    </xdr:from>
    <xdr:to>
      <xdr:col>2</xdr:col>
      <xdr:colOff>300391</xdr:colOff>
      <xdr:row>32</xdr:row>
      <xdr:rowOff>129778</xdr:rowOff>
    </xdr:to>
    <xdr:sp macro="" textlink="">
      <xdr:nvSpPr>
        <xdr:cNvPr id="205" name="矩形 204"/>
        <xdr:cNvSpPr/>
      </xdr:nvSpPr>
      <xdr:spPr>
        <a:xfrm>
          <a:off x="970915" y="5559425"/>
          <a:ext cx="701040" cy="5651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292122</xdr:colOff>
      <xdr:row>31</xdr:row>
      <xdr:rowOff>27007</xdr:rowOff>
    </xdr:from>
    <xdr:to>
      <xdr:col>2</xdr:col>
      <xdr:colOff>306876</xdr:colOff>
      <xdr:row>31</xdr:row>
      <xdr:rowOff>83569</xdr:rowOff>
    </xdr:to>
    <xdr:sp macro="" textlink="">
      <xdr:nvSpPr>
        <xdr:cNvPr id="206" name="矩形 205"/>
        <xdr:cNvSpPr/>
      </xdr:nvSpPr>
      <xdr:spPr>
        <a:xfrm>
          <a:off x="977900" y="5341620"/>
          <a:ext cx="700405" cy="5651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611709</xdr:colOff>
      <xdr:row>30</xdr:row>
      <xdr:rowOff>154141</xdr:rowOff>
    </xdr:from>
    <xdr:to>
      <xdr:col>3</xdr:col>
      <xdr:colOff>657428</xdr:colOff>
      <xdr:row>32</xdr:row>
      <xdr:rowOff>114300</xdr:rowOff>
    </xdr:to>
    <xdr:sp macro="" textlink="">
      <xdr:nvSpPr>
        <xdr:cNvPr id="207" name="矩形 206"/>
        <xdr:cNvSpPr/>
      </xdr:nvSpPr>
      <xdr:spPr>
        <a:xfrm>
          <a:off x="2668905" y="5297170"/>
          <a:ext cx="45720" cy="30353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557396</xdr:colOff>
      <xdr:row>30</xdr:row>
      <xdr:rowOff>152520</xdr:rowOff>
    </xdr:from>
    <xdr:to>
      <xdr:col>4</xdr:col>
      <xdr:colOff>603115</xdr:colOff>
      <xdr:row>32</xdr:row>
      <xdr:rowOff>112679</xdr:rowOff>
    </xdr:to>
    <xdr:sp macro="" textlink="">
      <xdr:nvSpPr>
        <xdr:cNvPr id="208" name="矩形 207"/>
        <xdr:cNvSpPr/>
      </xdr:nvSpPr>
      <xdr:spPr>
        <a:xfrm>
          <a:off x="3300095" y="5295900"/>
          <a:ext cx="45720" cy="30289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608271</xdr:colOff>
      <xdr:row>32</xdr:row>
      <xdr:rowOff>63487</xdr:rowOff>
    </xdr:from>
    <xdr:to>
      <xdr:col>4</xdr:col>
      <xdr:colOff>579607</xdr:colOff>
      <xdr:row>32</xdr:row>
      <xdr:rowOff>125648</xdr:rowOff>
    </xdr:to>
    <xdr:sp macro="" textlink="">
      <xdr:nvSpPr>
        <xdr:cNvPr id="209" name="矩形 208"/>
        <xdr:cNvSpPr/>
      </xdr:nvSpPr>
      <xdr:spPr>
        <a:xfrm>
          <a:off x="2665095" y="5549265"/>
          <a:ext cx="657225" cy="6223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610703</xdr:colOff>
      <xdr:row>31</xdr:row>
      <xdr:rowOff>21332</xdr:rowOff>
    </xdr:from>
    <xdr:to>
      <xdr:col>4</xdr:col>
      <xdr:colOff>579607</xdr:colOff>
      <xdr:row>31</xdr:row>
      <xdr:rowOff>81064</xdr:rowOff>
    </xdr:to>
    <xdr:sp macro="" textlink="">
      <xdr:nvSpPr>
        <xdr:cNvPr id="210" name="矩形 209"/>
        <xdr:cNvSpPr/>
      </xdr:nvSpPr>
      <xdr:spPr>
        <a:xfrm>
          <a:off x="2667635" y="5335905"/>
          <a:ext cx="654685" cy="5969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489503</xdr:colOff>
      <xdr:row>30</xdr:row>
      <xdr:rowOff>150697</xdr:rowOff>
    </xdr:from>
    <xdr:to>
      <xdr:col>4</xdr:col>
      <xdr:colOff>133350</xdr:colOff>
      <xdr:row>32</xdr:row>
      <xdr:rowOff>69574</xdr:rowOff>
    </xdr:to>
    <xdr:sp macro="" textlink="">
      <xdr:nvSpPr>
        <xdr:cNvPr id="162" name="文本框 31"/>
        <xdr:cNvSpPr txBox="1"/>
      </xdr:nvSpPr>
      <xdr:spPr>
        <a:xfrm>
          <a:off x="1861103" y="5294197"/>
          <a:ext cx="1015447" cy="26177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050" b="0">
              <a:solidFill>
                <a:sysClr val="windowText" lastClr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總資產週轉：</a:t>
          </a:r>
        </a:p>
      </xdr:txBody>
    </xdr:sp>
    <xdr:clientData/>
  </xdr:twoCellAnchor>
  <xdr:twoCellAnchor>
    <xdr:from>
      <xdr:col>0</xdr:col>
      <xdr:colOff>279955</xdr:colOff>
      <xdr:row>25</xdr:row>
      <xdr:rowOff>131647</xdr:rowOff>
    </xdr:from>
    <xdr:to>
      <xdr:col>1</xdr:col>
      <xdr:colOff>619125</xdr:colOff>
      <xdr:row>27</xdr:row>
      <xdr:rowOff>50524</xdr:rowOff>
    </xdr:to>
    <xdr:sp macro="" textlink="">
      <xdr:nvSpPr>
        <xdr:cNvPr id="154" name="文本框 31"/>
        <xdr:cNvSpPr txBox="1"/>
      </xdr:nvSpPr>
      <xdr:spPr>
        <a:xfrm>
          <a:off x="279955" y="4417897"/>
          <a:ext cx="1024970" cy="26177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050" b="0">
              <a:solidFill>
                <a:sysClr val="windowText" lastClr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流動比率：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3</xdr:row>
      <xdr:rowOff>204787</xdr:rowOff>
    </xdr:from>
    <xdr:to>
      <xdr:col>8</xdr:col>
      <xdr:colOff>323850</xdr:colOff>
      <xdr:row>19</xdr:row>
      <xdr:rowOff>147637</xdr:rowOff>
    </xdr:to>
    <xdr:graphicFrame macro="">
      <xdr:nvGraphicFramePr>
        <xdr:cNvPr id="2" name="圖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3</xdr:row>
      <xdr:rowOff>204787</xdr:rowOff>
    </xdr:from>
    <xdr:to>
      <xdr:col>8</xdr:col>
      <xdr:colOff>600075</xdr:colOff>
      <xdr:row>19</xdr:row>
      <xdr:rowOff>33337</xdr:rowOff>
    </xdr:to>
    <xdr:graphicFrame macro="">
      <xdr:nvGraphicFramePr>
        <xdr:cNvPr id="2" name="圖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128587</xdr:rowOff>
    </xdr:from>
    <xdr:to>
      <xdr:col>4</xdr:col>
      <xdr:colOff>0</xdr:colOff>
      <xdr:row>20</xdr:row>
      <xdr:rowOff>128587</xdr:rowOff>
    </xdr:to>
    <xdr:graphicFrame macro="">
      <xdr:nvGraphicFramePr>
        <xdr:cNvPr id="2" name="圖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zoomScaleNormal="100" workbookViewId="0">
      <selection activeCell="R20" sqref="R20"/>
    </sheetView>
  </sheetViews>
  <sheetFormatPr defaultColWidth="9" defaultRowHeight="13.5" x14ac:dyDescent="0.15"/>
  <sheetData>
    <row r="1" spans="1:15" x14ac:dyDescent="0.1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x14ac:dyDescent="0.1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1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1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x14ac:dyDescent="0.1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1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5" x14ac:dyDescent="0.1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5" x14ac:dyDescent="0.1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15" x14ac:dyDescent="0.1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1:15" x14ac:dyDescent="0.1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x14ac:dyDescent="0.1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</row>
    <row r="12" spans="1:15" x14ac:dyDescent="0.1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1:15" x14ac:dyDescent="0.1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</row>
    <row r="14" spans="1:15" x14ac:dyDescent="0.1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</row>
    <row r="15" spans="1:15" x14ac:dyDescent="0.1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</row>
    <row r="16" spans="1:15" x14ac:dyDescent="0.1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</row>
    <row r="17" spans="1:15" x14ac:dyDescent="0.1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</row>
    <row r="18" spans="1:15" x14ac:dyDescent="0.1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1:15" x14ac:dyDescent="0.1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</row>
    <row r="20" spans="1:15" x14ac:dyDescent="0.1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15" x14ac:dyDescent="0.1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</row>
    <row r="22" spans="1:15" x14ac:dyDescent="0.1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1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x14ac:dyDescent="0.1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5" x14ac:dyDescent="0.1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x14ac:dyDescent="0.1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5" x14ac:dyDescent="0.1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5" x14ac:dyDescent="0.1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5" x14ac:dyDescent="0.1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5" x14ac:dyDescent="0.1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5" x14ac:dyDescent="0.1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5" x14ac:dyDescent="0.1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5" x14ac:dyDescent="0.1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1:15" ht="9.75" customHeight="1" x14ac:dyDescent="0.1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</sheetData>
  <phoneticPr fontId="15" type="noConversion"/>
  <pageMargins left="0.7" right="0.7" top="0.75" bottom="0.75" header="0.3" footer="0.3"/>
  <pageSetup paperSize="9" scale="99" fitToHeight="0" orientation="landscape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topLeftCell="A22" zoomScale="55" zoomScaleNormal="55" workbookViewId="0">
      <selection activeCell="K14" sqref="K14"/>
    </sheetView>
  </sheetViews>
  <sheetFormatPr defaultColWidth="9" defaultRowHeight="13.5" x14ac:dyDescent="0.15"/>
  <cols>
    <col min="1" max="1" width="21.875" style="11" customWidth="1"/>
    <col min="2" max="2" width="21.25" style="11" customWidth="1"/>
    <col min="3" max="3" width="20" style="11" customWidth="1"/>
    <col min="4" max="5" width="16.625" style="11" customWidth="1"/>
    <col min="6" max="6" width="13.125" style="11" customWidth="1"/>
    <col min="7" max="7" width="23.125" style="12" customWidth="1"/>
    <col min="8" max="8" width="23.125" style="13" customWidth="1"/>
    <col min="9" max="9" width="13.125" style="13" customWidth="1"/>
    <col min="12" max="12" width="7.875" customWidth="1"/>
  </cols>
  <sheetData>
    <row r="1" spans="1:9" ht="20.25" x14ac:dyDescent="0.15">
      <c r="A1" s="14"/>
      <c r="B1" s="15" t="s">
        <v>0</v>
      </c>
      <c r="C1" s="15" t="s">
        <v>1</v>
      </c>
      <c r="D1" s="15" t="s">
        <v>0</v>
      </c>
      <c r="E1" s="15" t="s">
        <v>1</v>
      </c>
      <c r="F1" s="15" t="s">
        <v>2</v>
      </c>
      <c r="G1" s="16" t="s">
        <v>0</v>
      </c>
      <c r="H1" s="16" t="s">
        <v>1</v>
      </c>
      <c r="I1" s="16" t="s">
        <v>2</v>
      </c>
    </row>
    <row r="2" spans="1:9" ht="20.25" x14ac:dyDescent="0.15">
      <c r="A2" s="8" t="s">
        <v>3</v>
      </c>
      <c r="B2" s="9">
        <f>指標計算表!C4</f>
        <v>1.8328509197315199</v>
      </c>
      <c r="C2" s="10">
        <f>指標計算表!D4</f>
        <v>6.4455666666666671</v>
      </c>
      <c r="D2" s="17">
        <f>B2*100</f>
        <v>183.28509197315199</v>
      </c>
      <c r="E2" s="17">
        <f>C2*100</f>
        <v>644.55666666666673</v>
      </c>
      <c r="F2" s="18">
        <f>(C2-B2)/B2*100</f>
        <v>251.66889992399538</v>
      </c>
      <c r="G2" s="19" t="str">
        <f>TEXT(D2,"#.00")&amp;"%"</f>
        <v>183.29%</v>
      </c>
      <c r="H2" s="19" t="str">
        <f>TEXT(E2,"#.00")&amp;"%"</f>
        <v>644.56%</v>
      </c>
      <c r="I2" s="19" t="str">
        <f>TEXT(F2,"#.00")&amp;"%"</f>
        <v>251.67%</v>
      </c>
    </row>
    <row r="3" spans="1:9" ht="20.25" x14ac:dyDescent="0.15">
      <c r="A3" s="8" t="s">
        <v>4</v>
      </c>
      <c r="B3" s="9">
        <f>指標計算表!C5</f>
        <v>0.86848293895275153</v>
      </c>
      <c r="C3" s="10">
        <f>指標計算表!D5</f>
        <v>4.1677888888888885</v>
      </c>
      <c r="D3" s="17">
        <f t="shared" ref="D3:D22" si="0">B3*100</f>
        <v>86.848293895275148</v>
      </c>
      <c r="E3" s="17">
        <f t="shared" ref="E3:E22" si="1">C3*100</f>
        <v>416.77888888888884</v>
      </c>
      <c r="F3" s="18">
        <f t="shared" ref="F3:F22" si="2">(C3-B3)/B3*100</f>
        <v>379.89300675434811</v>
      </c>
      <c r="G3" s="19" t="str">
        <f t="shared" ref="G3:G22" si="3">TEXT(D3,"#.00")&amp;"%"</f>
        <v>86.85%</v>
      </c>
      <c r="H3" s="19" t="str">
        <f t="shared" ref="H3:H22" si="4">TEXT(E3,"#.00")&amp;"%"</f>
        <v>416.78%</v>
      </c>
      <c r="I3" s="19" t="str">
        <f t="shared" ref="I3:I22" si="5">TEXT(F3,"#.00")&amp;"%"</f>
        <v>379.89%</v>
      </c>
    </row>
    <row r="4" spans="1:9" ht="20.25" x14ac:dyDescent="0.15">
      <c r="A4" s="8" t="s">
        <v>5</v>
      </c>
      <c r="B4" s="9">
        <f>指標計算表!C6</f>
        <v>0.70346097891616055</v>
      </c>
      <c r="C4" s="10">
        <f>指標計算表!D6</f>
        <v>3.5138611111111113</v>
      </c>
      <c r="D4" s="17">
        <f t="shared" si="0"/>
        <v>70.346097891616054</v>
      </c>
      <c r="E4" s="17">
        <f t="shared" si="1"/>
        <v>351.38611111111112</v>
      </c>
      <c r="F4" s="18">
        <f t="shared" si="2"/>
        <v>399.51045138637289</v>
      </c>
      <c r="G4" s="19" t="str">
        <f t="shared" si="3"/>
        <v>70.35%</v>
      </c>
      <c r="H4" s="19" t="str">
        <f t="shared" si="4"/>
        <v>351.39%</v>
      </c>
      <c r="I4" s="19" t="str">
        <f t="shared" si="5"/>
        <v>399.51%</v>
      </c>
    </row>
    <row r="5" spans="1:9" ht="45" x14ac:dyDescent="0.15">
      <c r="A5" s="8" t="s">
        <v>6</v>
      </c>
      <c r="B5" s="9">
        <f>指標計算表!C7</f>
        <v>0.45532497159600943</v>
      </c>
      <c r="C5" s="10">
        <f>指標計算表!D7</f>
        <v>0.47337988861183539</v>
      </c>
      <c r="D5" s="17">
        <f t="shared" si="0"/>
        <v>45.532497159600943</v>
      </c>
      <c r="E5" s="17">
        <f t="shared" si="1"/>
        <v>47.33798886118354</v>
      </c>
      <c r="F5" s="18">
        <f t="shared" si="2"/>
        <v>3.9652815334374676</v>
      </c>
      <c r="G5" s="19" t="str">
        <f t="shared" si="3"/>
        <v>45.53%</v>
      </c>
      <c r="H5" s="20" t="str">
        <f t="shared" si="4"/>
        <v>47.34%</v>
      </c>
      <c r="I5" s="19" t="str">
        <f t="shared" si="5"/>
        <v>3.97%</v>
      </c>
    </row>
    <row r="6" spans="1:9" ht="20.25" x14ac:dyDescent="0.15">
      <c r="A6" s="8"/>
      <c r="B6" s="9"/>
      <c r="C6" s="10"/>
      <c r="D6" s="17"/>
      <c r="E6" s="17"/>
      <c r="F6" s="18"/>
      <c r="G6" s="19"/>
      <c r="H6" s="19"/>
      <c r="I6" s="19"/>
    </row>
    <row r="7" spans="1:9" ht="20.25" x14ac:dyDescent="0.15">
      <c r="A7" s="8" t="s">
        <v>7</v>
      </c>
      <c r="B7" s="9">
        <f>指標計算表!C9</f>
        <v>3.9118092522179973E-2</v>
      </c>
      <c r="C7" s="10">
        <f>指標計算表!D9</f>
        <v>4.2286660329531052E-2</v>
      </c>
      <c r="D7" s="17">
        <f t="shared" si="0"/>
        <v>3.9118092522179975</v>
      </c>
      <c r="E7" s="17">
        <f t="shared" si="1"/>
        <v>4.2286660329531056</v>
      </c>
      <c r="F7" s="18">
        <f t="shared" si="2"/>
        <v>8.1000059130043205</v>
      </c>
      <c r="G7" s="19" t="str">
        <f t="shared" si="3"/>
        <v>3.91%</v>
      </c>
      <c r="H7" s="19" t="str">
        <f t="shared" si="4"/>
        <v>4.23%</v>
      </c>
      <c r="I7" s="19" t="str">
        <f t="shared" si="5"/>
        <v>8.10%</v>
      </c>
    </row>
    <row r="8" spans="1:9" ht="20.25" x14ac:dyDescent="0.15">
      <c r="A8" s="8" t="s">
        <v>8</v>
      </c>
      <c r="B8" s="9">
        <f>指標計算表!C10</f>
        <v>4.4908458597993854E-2</v>
      </c>
      <c r="C8" s="10">
        <f>指標計算表!D10</f>
        <v>5.3890150317592617E-2</v>
      </c>
      <c r="D8" s="17">
        <f t="shared" si="0"/>
        <v>4.4908458597993857</v>
      </c>
      <c r="E8" s="17">
        <f t="shared" si="1"/>
        <v>5.3890150317592616</v>
      </c>
      <c r="F8" s="18">
        <f t="shared" si="2"/>
        <v>19.999999999999982</v>
      </c>
      <c r="G8" s="19" t="str">
        <f t="shared" si="3"/>
        <v>4.49%</v>
      </c>
      <c r="H8" s="19" t="str">
        <f t="shared" si="4"/>
        <v>5.39%</v>
      </c>
      <c r="I8" s="19" t="str">
        <f t="shared" si="5"/>
        <v>20.00%</v>
      </c>
    </row>
    <row r="9" spans="1:9" ht="20.25" x14ac:dyDescent="0.15">
      <c r="A9" s="8" t="s">
        <v>9</v>
      </c>
      <c r="B9" s="9">
        <f>指標計算表!C11</f>
        <v>6.1982132107512168E-2</v>
      </c>
      <c r="C9" s="10">
        <f>指標計算表!D11</f>
        <v>7.0425270626095951E-2</v>
      </c>
      <c r="D9" s="17">
        <f t="shared" si="0"/>
        <v>6.1982132107512165</v>
      </c>
      <c r="E9" s="17">
        <f t="shared" si="1"/>
        <v>7.0425270626095955</v>
      </c>
      <c r="F9" s="18">
        <f t="shared" si="2"/>
        <v>13.621891070056435</v>
      </c>
      <c r="G9" s="19" t="str">
        <f t="shared" si="3"/>
        <v>6.20%</v>
      </c>
      <c r="H9" s="19" t="str">
        <f t="shared" si="4"/>
        <v>7.04%</v>
      </c>
      <c r="I9" s="19" t="str">
        <f t="shared" si="5"/>
        <v>13.62%</v>
      </c>
    </row>
    <row r="10" spans="1:9" ht="20.25" x14ac:dyDescent="0.15">
      <c r="A10" s="8" t="s">
        <v>10</v>
      </c>
      <c r="B10" s="9">
        <f>指標計算表!C12</f>
        <v>3.4511106074342705E-2</v>
      </c>
      <c r="C10" s="10">
        <f>指標計算表!D12</f>
        <v>3.9212171350861288E-2</v>
      </c>
      <c r="D10" s="17">
        <f t="shared" si="0"/>
        <v>3.4511106074342703</v>
      </c>
      <c r="E10" s="17">
        <f t="shared" si="1"/>
        <v>3.9212171350861289</v>
      </c>
      <c r="F10" s="18">
        <f t="shared" si="2"/>
        <v>13.621891070056408</v>
      </c>
      <c r="G10" s="19" t="str">
        <f t="shared" si="3"/>
        <v>3.45%</v>
      </c>
      <c r="H10" s="19" t="str">
        <f t="shared" si="4"/>
        <v>3.92%</v>
      </c>
      <c r="I10" s="19" t="str">
        <f t="shared" si="5"/>
        <v>13.62%</v>
      </c>
    </row>
    <row r="11" spans="1:9" ht="20.25" x14ac:dyDescent="0.15">
      <c r="A11" s="8" t="s">
        <v>11</v>
      </c>
      <c r="B11" s="9">
        <f>指標計算表!C13</f>
        <v>2.2168101891708699E-2</v>
      </c>
      <c r="C11" s="10">
        <f>指標計算表!D13</f>
        <v>2.5187816583696374E-2</v>
      </c>
      <c r="D11" s="17">
        <f t="shared" si="0"/>
        <v>2.2168101891708698</v>
      </c>
      <c r="E11" s="17">
        <f t="shared" si="1"/>
        <v>2.5187816583696376</v>
      </c>
      <c r="F11" s="18">
        <f t="shared" si="2"/>
        <v>13.621891070056419</v>
      </c>
      <c r="G11" s="19" t="str">
        <f t="shared" si="3"/>
        <v>2.22%</v>
      </c>
      <c r="H11" s="19" t="str">
        <f t="shared" si="4"/>
        <v>2.52%</v>
      </c>
      <c r="I11" s="19" t="str">
        <f t="shared" si="5"/>
        <v>13.62%</v>
      </c>
    </row>
    <row r="12" spans="1:9" ht="20.25" x14ac:dyDescent="0.15">
      <c r="A12" s="8"/>
      <c r="B12" s="9"/>
      <c r="C12" s="10"/>
      <c r="D12" s="17"/>
      <c r="E12" s="17"/>
      <c r="F12" s="18"/>
      <c r="G12" s="19"/>
      <c r="H12" s="19"/>
      <c r="I12" s="19"/>
    </row>
    <row r="13" spans="1:9" ht="45" x14ac:dyDescent="0.15">
      <c r="A13" s="8" t="s">
        <v>12</v>
      </c>
      <c r="B13" s="9">
        <f>指標計算表!C15</f>
        <v>0.6422528579023421</v>
      </c>
      <c r="C13" s="10">
        <f>指標計算表!D15</f>
        <v>0.63976552407160725</v>
      </c>
      <c r="D13" s="17">
        <f t="shared" si="0"/>
        <v>64.22528579023421</v>
      </c>
      <c r="E13" s="17">
        <f t="shared" si="1"/>
        <v>63.976552407160725</v>
      </c>
      <c r="F13" s="18">
        <f t="shared" si="2"/>
        <v>-0.38728264111719413</v>
      </c>
      <c r="G13" s="19" t="str">
        <f t="shared" si="3"/>
        <v>64.23%</v>
      </c>
      <c r="H13" s="20" t="str">
        <f t="shared" si="4"/>
        <v>63.98%</v>
      </c>
      <c r="I13" s="24" t="str">
        <f>TEXT(F13,"#0.00")&amp;"%"</f>
        <v>-0.39%</v>
      </c>
    </row>
    <row r="14" spans="1:9" ht="20.25" x14ac:dyDescent="0.15">
      <c r="A14" s="8" t="s">
        <v>13</v>
      </c>
      <c r="B14" s="9">
        <f>指標計算表!C16</f>
        <v>1.5796502095994036E-2</v>
      </c>
      <c r="C14" s="10">
        <f>指標計算表!D16</f>
        <v>1.8057343815797971E-2</v>
      </c>
      <c r="D14" s="17">
        <f t="shared" si="0"/>
        <v>1.5796502095994036</v>
      </c>
      <c r="E14" s="17">
        <f t="shared" si="1"/>
        <v>1.805734381579797</v>
      </c>
      <c r="F14" s="18">
        <f t="shared" si="2"/>
        <v>14.312293354978125</v>
      </c>
      <c r="G14" s="19" t="str">
        <f t="shared" si="3"/>
        <v>1.58%</v>
      </c>
      <c r="H14" s="19" t="str">
        <f t="shared" si="4"/>
        <v>1.81%</v>
      </c>
      <c r="I14" s="19" t="str">
        <f t="shared" si="5"/>
        <v>14.31%</v>
      </c>
    </row>
    <row r="15" spans="1:9" ht="20.25" x14ac:dyDescent="0.15">
      <c r="A15" s="8" t="s">
        <v>14</v>
      </c>
      <c r="B15" s="9">
        <f>指標計算表!C17</f>
        <v>1.0312584363840036E-2</v>
      </c>
      <c r="C15" s="10">
        <f>指標計算表!D17</f>
        <v>1.1893997193512836E-2</v>
      </c>
      <c r="D15" s="17">
        <f t="shared" si="0"/>
        <v>1.0312584363840036</v>
      </c>
      <c r="E15" s="17">
        <f t="shared" si="1"/>
        <v>1.1893997193512835</v>
      </c>
      <c r="F15" s="18">
        <f t="shared" si="2"/>
        <v>15.334786837893452</v>
      </c>
      <c r="G15" s="19" t="str">
        <f t="shared" si="3"/>
        <v>1.03%</v>
      </c>
      <c r="H15" s="19" t="str">
        <f t="shared" si="4"/>
        <v>1.19%</v>
      </c>
      <c r="I15" s="19" t="str">
        <f t="shared" si="5"/>
        <v>15.33%</v>
      </c>
    </row>
    <row r="16" spans="1:9" ht="20.25" x14ac:dyDescent="0.15">
      <c r="A16" s="8" t="s">
        <v>15</v>
      </c>
      <c r="B16" s="9">
        <f>指標計算表!C18</f>
        <v>0.72972926230710455</v>
      </c>
      <c r="C16" s="10">
        <f>指標計算表!D18</f>
        <v>0.74286409011886612</v>
      </c>
      <c r="D16" s="17">
        <f t="shared" si="0"/>
        <v>72.972926230710456</v>
      </c>
      <c r="E16" s="17">
        <f t="shared" si="1"/>
        <v>74.286409011886605</v>
      </c>
      <c r="F16" s="18">
        <f t="shared" si="2"/>
        <v>1.7999590382650446</v>
      </c>
      <c r="G16" s="19" t="str">
        <f t="shared" si="3"/>
        <v>72.97%</v>
      </c>
      <c r="H16" s="19" t="str">
        <f t="shared" si="4"/>
        <v>74.29%</v>
      </c>
      <c r="I16" s="19" t="str">
        <f t="shared" si="5"/>
        <v>1.80%</v>
      </c>
    </row>
    <row r="17" spans="1:9" ht="20.25" x14ac:dyDescent="0.15">
      <c r="A17" s="8" t="s">
        <v>16</v>
      </c>
      <c r="B17" s="9">
        <f>指標計算表!C19</f>
        <v>0.74842810933568515</v>
      </c>
      <c r="C17" s="10">
        <f>指標計算表!D19</f>
        <v>0.79333644516751789</v>
      </c>
      <c r="D17" s="17">
        <f t="shared" si="0"/>
        <v>74.842810933568515</v>
      </c>
      <c r="E17" s="17">
        <f t="shared" si="1"/>
        <v>79.333644516751789</v>
      </c>
      <c r="F17" s="18">
        <f t="shared" si="2"/>
        <v>6.0003539781120701</v>
      </c>
      <c r="G17" s="19" t="str">
        <f t="shared" si="3"/>
        <v>74.84%</v>
      </c>
      <c r="H17" s="19" t="str">
        <f t="shared" si="4"/>
        <v>79.33%</v>
      </c>
      <c r="I17" s="19" t="str">
        <f t="shared" si="5"/>
        <v>6.00%</v>
      </c>
    </row>
    <row r="18" spans="1:9" ht="20.25" x14ac:dyDescent="0.15">
      <c r="A18" s="8" t="s">
        <v>17</v>
      </c>
      <c r="B18" s="9">
        <f>指標計算表!C20</f>
        <v>0.72432414090531949</v>
      </c>
      <c r="C18" s="10">
        <f>指標計算表!D20</f>
        <v>0.73810216058463352</v>
      </c>
      <c r="D18" s="17">
        <f t="shared" si="0"/>
        <v>72.43241409053195</v>
      </c>
      <c r="E18" s="17">
        <f t="shared" si="1"/>
        <v>73.810216058463354</v>
      </c>
      <c r="F18" s="18">
        <f t="shared" si="2"/>
        <v>1.9021897657715965</v>
      </c>
      <c r="G18" s="19" t="str">
        <f t="shared" si="3"/>
        <v>72.43%</v>
      </c>
      <c r="H18" s="19" t="str">
        <f t="shared" si="4"/>
        <v>73.81%</v>
      </c>
      <c r="I18" s="19" t="str">
        <f t="shared" si="5"/>
        <v>1.90%</v>
      </c>
    </row>
    <row r="19" spans="1:9" ht="20.25" x14ac:dyDescent="0.15">
      <c r="A19" s="8"/>
      <c r="B19" s="9"/>
      <c r="C19" s="10"/>
      <c r="D19" s="17"/>
      <c r="E19" s="17"/>
      <c r="F19" s="18"/>
      <c r="G19" s="19"/>
      <c r="H19" s="19"/>
      <c r="I19" s="19"/>
    </row>
    <row r="20" spans="1:9" ht="20.25" x14ac:dyDescent="0.15">
      <c r="A20" s="8" t="s">
        <v>18</v>
      </c>
      <c r="B20" s="9">
        <f>指標計算表!C22</f>
        <v>0.12</v>
      </c>
      <c r="C20" s="10">
        <f>指標計算表!D22</f>
        <v>0.13621891070056416</v>
      </c>
      <c r="D20" s="17">
        <f t="shared" si="0"/>
        <v>12</v>
      </c>
      <c r="E20" s="17">
        <f t="shared" si="1"/>
        <v>13.621891070056416</v>
      </c>
      <c r="F20" s="18">
        <f t="shared" si="2"/>
        <v>13.515758917136806</v>
      </c>
      <c r="G20" s="19" t="str">
        <f t="shared" si="3"/>
        <v>12.00%</v>
      </c>
      <c r="H20" s="19" t="str">
        <f t="shared" si="4"/>
        <v>13.62%</v>
      </c>
      <c r="I20" s="19" t="str">
        <f t="shared" si="5"/>
        <v>13.52%</v>
      </c>
    </row>
    <row r="21" spans="1:9" ht="20.25" x14ac:dyDescent="0.15">
      <c r="A21" s="8" t="s">
        <v>19</v>
      </c>
      <c r="B21" s="9">
        <f>指標計算表!C23</f>
        <v>0.21</v>
      </c>
      <c r="C21" s="10">
        <f>指標計算表!D23</f>
        <v>0.2231815712630898</v>
      </c>
      <c r="D21" s="17">
        <f t="shared" si="0"/>
        <v>21</v>
      </c>
      <c r="E21" s="17">
        <f t="shared" si="1"/>
        <v>22.318157126308979</v>
      </c>
      <c r="F21" s="18">
        <f t="shared" si="2"/>
        <v>6.2769386967094301</v>
      </c>
      <c r="G21" s="19" t="str">
        <f t="shared" si="3"/>
        <v>21.00%</v>
      </c>
      <c r="H21" s="19" t="str">
        <f t="shared" si="4"/>
        <v>22.32%</v>
      </c>
      <c r="I21" s="19" t="str">
        <f t="shared" si="5"/>
        <v>6.28%</v>
      </c>
    </row>
    <row r="22" spans="1:9" ht="20.25" x14ac:dyDescent="0.15">
      <c r="A22" s="8" t="s">
        <v>20</v>
      </c>
      <c r="B22" s="9">
        <f>指標計算表!C24</f>
        <v>0.25</v>
      </c>
      <c r="C22" s="10">
        <f>指標計算表!D24</f>
        <v>0.26511776262165437</v>
      </c>
      <c r="D22" s="17">
        <f t="shared" si="0"/>
        <v>25</v>
      </c>
      <c r="E22" s="17">
        <f t="shared" si="1"/>
        <v>26.511776262165437</v>
      </c>
      <c r="F22" s="18">
        <f t="shared" si="2"/>
        <v>6.0471050486617495</v>
      </c>
      <c r="G22" s="19" t="str">
        <f t="shared" si="3"/>
        <v>25.00%</v>
      </c>
      <c r="H22" s="19" t="str">
        <f t="shared" si="4"/>
        <v>26.51%</v>
      </c>
      <c r="I22" s="19" t="str">
        <f t="shared" si="5"/>
        <v>6.05%</v>
      </c>
    </row>
    <row r="23" spans="1:9" ht="14.25" x14ac:dyDescent="0.15">
      <c r="F23" s="21"/>
    </row>
    <row r="28" spans="1:9" ht="45" x14ac:dyDescent="0.15">
      <c r="G28" s="22">
        <f>利潤表!C21</f>
        <v>2124979</v>
      </c>
      <c r="H28" s="23">
        <f>利潤表!D21</f>
        <v>2450840</v>
      </c>
      <c r="I28" s="25">
        <f>H28-G28</f>
        <v>325861</v>
      </c>
    </row>
    <row r="33" spans="9:22" x14ac:dyDescent="0.15"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spans="9:22" x14ac:dyDescent="0.15"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spans="9:22" x14ac:dyDescent="0.15"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spans="9:22" ht="14.25" x14ac:dyDescent="0.15">
      <c r="J36" s="13"/>
      <c r="K36" s="26" t="str">
        <f>I5</f>
        <v>3.97%</v>
      </c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spans="9:22" x14ac:dyDescent="0.15">
      <c r="J37" s="13"/>
      <c r="K37" s="2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spans="9:22" x14ac:dyDescent="0.15"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spans="9:22" x14ac:dyDescent="0.15"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spans="9:22" x14ac:dyDescent="0.15"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9:22" ht="14.25" x14ac:dyDescent="0.15">
      <c r="J41" s="13"/>
      <c r="K41" s="28">
        <f>I28</f>
        <v>325861</v>
      </c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</row>
    <row r="42" spans="9:22" x14ac:dyDescent="0.15"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</row>
    <row r="43" spans="9:22" x14ac:dyDescent="0.15"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</row>
    <row r="44" spans="9:22" ht="14.25" x14ac:dyDescent="0.15">
      <c r="J44" s="13"/>
      <c r="K44" s="29" t="str">
        <f>I13</f>
        <v>-0.39%</v>
      </c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9:22" x14ac:dyDescent="0.15"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9:22" x14ac:dyDescent="0.15"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  <row r="47" spans="9:22" ht="35.25" x14ac:dyDescent="0.15">
      <c r="I47" s="30" t="str">
        <f>H7</f>
        <v>4.23%</v>
      </c>
      <c r="J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</row>
    <row r="48" spans="9:22" ht="14.25" x14ac:dyDescent="0.15">
      <c r="J48" s="13"/>
      <c r="K48" s="29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</row>
    <row r="49" spans="9:22" ht="35.25" x14ac:dyDescent="0.15">
      <c r="I49" s="30" t="str">
        <f>H8</f>
        <v>5.39%</v>
      </c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</row>
    <row r="50" spans="9:22" ht="18.75" customHeight="1" x14ac:dyDescent="0.15">
      <c r="I50" s="30"/>
      <c r="J50" s="13"/>
      <c r="K50" s="29" t="str">
        <f>H2</f>
        <v>644.56%</v>
      </c>
      <c r="L50" s="29" t="str">
        <f>K50</f>
        <v>644.56%</v>
      </c>
      <c r="M50" s="13"/>
      <c r="N50" s="13"/>
      <c r="O50" s="13"/>
      <c r="P50" s="13"/>
      <c r="Q50" s="13"/>
      <c r="R50" s="13"/>
      <c r="S50" s="13"/>
      <c r="T50" s="13"/>
      <c r="U50" s="13"/>
      <c r="V50" s="13"/>
    </row>
    <row r="51" spans="9:22" x14ac:dyDescent="0.15"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</row>
    <row r="52" spans="9:22" ht="14.25" x14ac:dyDescent="0.15">
      <c r="J52" s="13"/>
      <c r="K52" s="13"/>
      <c r="L52" s="29" t="str">
        <f>H3</f>
        <v>416.78%</v>
      </c>
      <c r="M52" s="13"/>
      <c r="N52" s="13"/>
      <c r="O52" s="13"/>
      <c r="P52" s="13"/>
      <c r="Q52" s="13"/>
      <c r="R52" s="13"/>
      <c r="S52" s="13"/>
      <c r="T52" s="13"/>
      <c r="U52" s="13"/>
      <c r="V52" s="13"/>
    </row>
    <row r="53" spans="9:22" x14ac:dyDescent="0.15"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</row>
    <row r="54" spans="9:22" ht="14.25" x14ac:dyDescent="0.15">
      <c r="J54" s="13"/>
      <c r="K54" s="13"/>
      <c r="L54" s="29" t="str">
        <f>H4</f>
        <v>351.39%</v>
      </c>
      <c r="M54" s="13"/>
      <c r="N54" s="13"/>
      <c r="O54" s="13"/>
      <c r="P54" s="13"/>
      <c r="Q54" s="13"/>
      <c r="R54" s="13"/>
      <c r="S54" s="13"/>
      <c r="T54" s="13"/>
      <c r="U54" s="13"/>
      <c r="V54" s="13"/>
    </row>
    <row r="55" spans="9:22" x14ac:dyDescent="0.15"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</row>
    <row r="56" spans="9:22" ht="14.25" x14ac:dyDescent="0.15">
      <c r="J56" s="13"/>
      <c r="K56" s="13"/>
      <c r="L56" s="29" t="str">
        <f>H11</f>
        <v>2.52%</v>
      </c>
      <c r="M56" s="13"/>
      <c r="N56" s="13"/>
      <c r="O56" s="13"/>
      <c r="P56" s="13"/>
      <c r="Q56" s="13"/>
      <c r="R56" s="13"/>
      <c r="S56" s="13"/>
      <c r="T56" s="13"/>
      <c r="U56" s="13"/>
      <c r="V56" s="13"/>
    </row>
    <row r="57" spans="9:22" x14ac:dyDescent="0.15"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</row>
    <row r="58" spans="9:22" x14ac:dyDescent="0.15"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</row>
    <row r="59" spans="9:22" x14ac:dyDescent="0.15"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</row>
    <row r="60" spans="9:22" x14ac:dyDescent="0.15"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</row>
    <row r="61" spans="9:22" x14ac:dyDescent="0.15"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</row>
    <row r="62" spans="9:22" x14ac:dyDescent="0.15"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</row>
    <row r="63" spans="9:22" x14ac:dyDescent="0.15"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</row>
    <row r="64" spans="9:22" x14ac:dyDescent="0.15"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</row>
  </sheetData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J11" sqref="J11"/>
    </sheetView>
  </sheetViews>
  <sheetFormatPr defaultColWidth="9" defaultRowHeight="13.5" x14ac:dyDescent="0.15"/>
  <cols>
    <col min="1" max="1" width="17.625" customWidth="1"/>
    <col min="2" max="3" width="13.75" customWidth="1"/>
  </cols>
  <sheetData>
    <row r="1" spans="1:4" x14ac:dyDescent="0.15">
      <c r="B1" t="s">
        <v>21</v>
      </c>
      <c r="C1" t="s">
        <v>22</v>
      </c>
      <c r="D1" t="s">
        <v>23</v>
      </c>
    </row>
    <row r="2" spans="1:4" ht="18" x14ac:dyDescent="0.15">
      <c r="A2" s="8" t="s">
        <v>18</v>
      </c>
      <c r="B2" s="9">
        <f>指標計算表!C4</f>
        <v>1.8328509197315199</v>
      </c>
      <c r="C2" s="10">
        <f>指標計算表!D4</f>
        <v>6.4455666666666671</v>
      </c>
      <c r="D2">
        <v>100</v>
      </c>
    </row>
    <row r="3" spans="1:4" ht="18" x14ac:dyDescent="0.15">
      <c r="A3" s="8" t="s">
        <v>19</v>
      </c>
      <c r="B3" s="9">
        <f>指標計算表!C5</f>
        <v>0.86848293895275153</v>
      </c>
      <c r="C3" s="10">
        <f>指標計算表!D5</f>
        <v>4.1677888888888885</v>
      </c>
      <c r="D3">
        <v>100</v>
      </c>
    </row>
    <row r="4" spans="1:4" ht="18" x14ac:dyDescent="0.15">
      <c r="A4" s="8" t="s">
        <v>20</v>
      </c>
      <c r="B4" s="9">
        <f>指標計算表!C6</f>
        <v>0.70346097891616055</v>
      </c>
      <c r="C4" s="10">
        <f>指標計算表!D6</f>
        <v>3.5138611111111113</v>
      </c>
      <c r="D4">
        <v>100</v>
      </c>
    </row>
  </sheetData>
  <phoneticPr fontId="15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L14" sqref="L14"/>
    </sheetView>
  </sheetViews>
  <sheetFormatPr defaultColWidth="9" defaultRowHeight="13.5" x14ac:dyDescent="0.15"/>
  <cols>
    <col min="1" max="1" width="16" customWidth="1"/>
    <col min="2" max="2" width="14" customWidth="1"/>
    <col min="3" max="3" width="11.5" customWidth="1"/>
  </cols>
  <sheetData>
    <row r="1" spans="1:4" x14ac:dyDescent="0.15">
      <c r="B1" t="s">
        <v>21</v>
      </c>
      <c r="C1" t="s">
        <v>22</v>
      </c>
      <c r="D1" t="s">
        <v>23</v>
      </c>
    </row>
    <row r="2" spans="1:4" ht="18" x14ac:dyDescent="0.15">
      <c r="A2" s="8" t="s">
        <v>13</v>
      </c>
      <c r="B2" s="9">
        <f>指標計算表!C16</f>
        <v>1.5796502095994036E-2</v>
      </c>
      <c r="C2" s="10">
        <f>指標計算表!D16</f>
        <v>1.8057343815797971E-2</v>
      </c>
      <c r="D2">
        <v>1</v>
      </c>
    </row>
    <row r="3" spans="1:4" ht="18" x14ac:dyDescent="0.15">
      <c r="A3" s="8" t="s">
        <v>14</v>
      </c>
      <c r="B3" s="9">
        <f>指標計算表!C17</f>
        <v>1.0312584363840036E-2</v>
      </c>
      <c r="C3" s="10">
        <f>指標計算表!D17</f>
        <v>1.1893997193512836E-2</v>
      </c>
      <c r="D3">
        <v>1</v>
      </c>
    </row>
    <row r="4" spans="1:4" ht="18" x14ac:dyDescent="0.15">
      <c r="A4" s="8" t="s">
        <v>15</v>
      </c>
      <c r="B4" s="9">
        <f>指標計算表!C18</f>
        <v>0.72972926230710455</v>
      </c>
      <c r="C4" s="10">
        <f>指標計算表!D18</f>
        <v>0.74286409011886612</v>
      </c>
      <c r="D4">
        <v>1</v>
      </c>
    </row>
    <row r="5" spans="1:4" ht="18" x14ac:dyDescent="0.15">
      <c r="A5" s="8" t="s">
        <v>16</v>
      </c>
      <c r="B5" s="9">
        <f>指標計算表!C19</f>
        <v>0.74842810933568515</v>
      </c>
      <c r="C5" s="10">
        <f>指標計算表!D19</f>
        <v>0.79333644516751789</v>
      </c>
      <c r="D5">
        <v>1</v>
      </c>
    </row>
    <row r="6" spans="1:4" ht="18" x14ac:dyDescent="0.15">
      <c r="A6" s="8" t="s">
        <v>17</v>
      </c>
      <c r="B6" s="9">
        <f>指標計算表!C20</f>
        <v>0.72432414090531949</v>
      </c>
      <c r="C6" s="10">
        <f>指標計算表!D20</f>
        <v>0.73810216058463352</v>
      </c>
      <c r="D6">
        <v>1</v>
      </c>
    </row>
  </sheetData>
  <phoneticPr fontId="15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G10" sqref="G10"/>
    </sheetView>
  </sheetViews>
  <sheetFormatPr defaultColWidth="9" defaultRowHeight="13.5" x14ac:dyDescent="0.15"/>
  <cols>
    <col min="1" max="1" width="19" customWidth="1"/>
    <col min="2" max="2" width="13.125" customWidth="1"/>
    <col min="3" max="3" width="18.875" customWidth="1"/>
  </cols>
  <sheetData>
    <row r="1" spans="1:4" x14ac:dyDescent="0.15">
      <c r="B1" t="s">
        <v>21</v>
      </c>
      <c r="C1" t="s">
        <v>22</v>
      </c>
      <c r="D1" t="s">
        <v>23</v>
      </c>
    </row>
    <row r="2" spans="1:4" ht="18" x14ac:dyDescent="0.15">
      <c r="A2" s="8" t="s">
        <v>9</v>
      </c>
      <c r="B2" s="9">
        <f>指標計算表!C11</f>
        <v>6.1982132107512168E-2</v>
      </c>
      <c r="C2" s="10">
        <f>指標計算表!D11</f>
        <v>7.0425270626095951E-2</v>
      </c>
      <c r="D2">
        <v>1</v>
      </c>
    </row>
    <row r="3" spans="1:4" ht="18" x14ac:dyDescent="0.15">
      <c r="A3" s="8" t="s">
        <v>10</v>
      </c>
      <c r="B3" s="9">
        <f>指標計算表!C12</f>
        <v>3.4511106074342705E-2</v>
      </c>
      <c r="C3" s="10">
        <f>指標計算表!D12</f>
        <v>3.9212171350861288E-2</v>
      </c>
      <c r="D3">
        <v>1</v>
      </c>
    </row>
    <row r="4" spans="1:4" ht="18" x14ac:dyDescent="0.15">
      <c r="A4" s="8" t="s">
        <v>11</v>
      </c>
      <c r="B4" s="9">
        <f>指標計算表!C13</f>
        <v>2.2168101891708699E-2</v>
      </c>
      <c r="C4" s="10">
        <f>指標計算表!D13</f>
        <v>2.5187816583696374E-2</v>
      </c>
      <c r="D4">
        <v>1</v>
      </c>
    </row>
  </sheetData>
  <phoneticPr fontId="1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="85" zoomScaleNormal="85" workbookViewId="0">
      <selection activeCell="M22" sqref="M22"/>
    </sheetView>
  </sheetViews>
  <sheetFormatPr defaultColWidth="9" defaultRowHeight="16.5" x14ac:dyDescent="0.15"/>
  <cols>
    <col min="1" max="1" width="22.5" style="48" customWidth="1"/>
    <col min="2" max="2" width="4" style="48" customWidth="1"/>
    <col min="3" max="3" width="9.75" style="48" customWidth="1"/>
    <col min="4" max="4" width="10" style="48" customWidth="1"/>
    <col min="5" max="5" width="18.5" style="48" customWidth="1"/>
    <col min="6" max="6" width="4.625" style="48" customWidth="1"/>
    <col min="7" max="7" width="9.5" style="48" customWidth="1"/>
    <col min="8" max="8" width="9.375" style="48" customWidth="1"/>
    <col min="9" max="16384" width="9" style="48"/>
  </cols>
  <sheetData>
    <row r="1" spans="1:8" ht="24" customHeight="1" x14ac:dyDescent="0.15">
      <c r="A1" s="61" t="s">
        <v>24</v>
      </c>
      <c r="B1" s="61"/>
      <c r="C1" s="61"/>
      <c r="D1" s="61"/>
      <c r="E1" s="61"/>
      <c r="F1" s="61"/>
      <c r="G1" s="61"/>
      <c r="H1" s="61"/>
    </row>
    <row r="2" spans="1:8" ht="14.25" customHeight="1" x14ac:dyDescent="0.3">
      <c r="A2" s="49" t="s">
        <v>25</v>
      </c>
      <c r="B2" s="50"/>
      <c r="C2" s="62" t="s">
        <v>26</v>
      </c>
      <c r="D2" s="62"/>
      <c r="E2" s="49"/>
      <c r="F2" s="50"/>
      <c r="G2" s="63" t="s">
        <v>27</v>
      </c>
      <c r="H2" s="63"/>
    </row>
    <row r="3" spans="1:8" ht="18.600000000000001" customHeight="1" x14ac:dyDescent="0.15">
      <c r="A3" s="51" t="s">
        <v>28</v>
      </c>
      <c r="B3" s="52" t="s">
        <v>29</v>
      </c>
      <c r="C3" s="53" t="s">
        <v>30</v>
      </c>
      <c r="D3" s="52" t="s">
        <v>31</v>
      </c>
      <c r="E3" s="51" t="s">
        <v>32</v>
      </c>
      <c r="F3" s="52" t="s">
        <v>29</v>
      </c>
      <c r="G3" s="52" t="s">
        <v>30</v>
      </c>
      <c r="H3" s="52" t="s">
        <v>31</v>
      </c>
    </row>
    <row r="4" spans="1:8" ht="18.600000000000001" customHeight="1" x14ac:dyDescent="0.15">
      <c r="A4" s="51" t="s">
        <v>33</v>
      </c>
      <c r="B4" s="52"/>
      <c r="C4" s="54"/>
      <c r="D4" s="54"/>
      <c r="E4" s="51" t="s">
        <v>34</v>
      </c>
      <c r="F4" s="52"/>
      <c r="G4" s="51"/>
      <c r="H4" s="51"/>
    </row>
    <row r="5" spans="1:8" ht="18.600000000000001" customHeight="1" x14ac:dyDescent="0.15">
      <c r="A5" s="51" t="s">
        <v>35</v>
      </c>
      <c r="B5" s="52">
        <v>1</v>
      </c>
      <c r="C5" s="54">
        <v>1021234</v>
      </c>
      <c r="D5" s="54">
        <v>1897485</v>
      </c>
      <c r="E5" s="51" t="s">
        <v>36</v>
      </c>
      <c r="F5" s="52">
        <v>51</v>
      </c>
      <c r="G5" s="51">
        <v>1000000</v>
      </c>
      <c r="H5" s="51">
        <v>120000</v>
      </c>
    </row>
    <row r="6" spans="1:8" ht="18.600000000000001" customHeight="1" x14ac:dyDescent="0.15">
      <c r="A6" s="51" t="s">
        <v>37</v>
      </c>
      <c r="B6" s="52">
        <v>2</v>
      </c>
      <c r="C6" s="54">
        <v>4500</v>
      </c>
      <c r="D6" s="54">
        <v>4500</v>
      </c>
      <c r="E6" s="51" t="s">
        <v>38</v>
      </c>
      <c r="F6" s="52">
        <v>52</v>
      </c>
      <c r="G6" s="51" t="s">
        <v>39</v>
      </c>
      <c r="H6" s="51" t="s">
        <v>39</v>
      </c>
    </row>
    <row r="7" spans="1:8" ht="18.600000000000001" customHeight="1" x14ac:dyDescent="0.15">
      <c r="A7" s="51" t="s">
        <v>40</v>
      </c>
      <c r="B7" s="52">
        <v>3</v>
      </c>
      <c r="C7" s="54">
        <v>12000</v>
      </c>
      <c r="D7" s="54">
        <v>15000</v>
      </c>
      <c r="E7" s="51" t="s">
        <v>41</v>
      </c>
      <c r="F7" s="52">
        <v>53</v>
      </c>
      <c r="G7" s="51">
        <v>451728</v>
      </c>
      <c r="H7" s="51">
        <v>420000</v>
      </c>
    </row>
    <row r="8" spans="1:8" ht="18.600000000000001" customHeight="1" x14ac:dyDescent="0.15">
      <c r="A8" s="51" t="s">
        <v>42</v>
      </c>
      <c r="B8" s="52">
        <v>4</v>
      </c>
      <c r="C8" s="54">
        <v>234567</v>
      </c>
      <c r="D8" s="54">
        <v>345621</v>
      </c>
      <c r="E8" s="51" t="s">
        <v>43</v>
      </c>
      <c r="F8" s="52">
        <v>54</v>
      </c>
      <c r="G8" s="51" t="s">
        <v>39</v>
      </c>
      <c r="H8" s="51" t="s">
        <v>39</v>
      </c>
    </row>
    <row r="9" spans="1:8" ht="18.600000000000001" customHeight="1" x14ac:dyDescent="0.15">
      <c r="A9" s="51" t="s">
        <v>44</v>
      </c>
      <c r="B9" s="52">
        <v>5</v>
      </c>
      <c r="C9" s="54">
        <v>11500</v>
      </c>
      <c r="D9" s="54">
        <v>12000</v>
      </c>
      <c r="E9" s="51" t="s">
        <v>45</v>
      </c>
      <c r="F9" s="52">
        <v>55</v>
      </c>
      <c r="G9" s="51" t="s">
        <v>39</v>
      </c>
      <c r="H9" s="51" t="s">
        <v>39</v>
      </c>
    </row>
    <row r="10" spans="1:8" ht="18.600000000000001" customHeight="1" x14ac:dyDescent="0.15">
      <c r="A10" s="55" t="s">
        <v>46</v>
      </c>
      <c r="B10" s="56">
        <v>6</v>
      </c>
      <c r="C10" s="57">
        <f>C8-C9</f>
        <v>223067</v>
      </c>
      <c r="D10" s="57">
        <f>D8-D9</f>
        <v>333621</v>
      </c>
      <c r="E10" s="51" t="s">
        <v>47</v>
      </c>
      <c r="F10" s="52">
        <v>56</v>
      </c>
      <c r="G10" s="51" t="s">
        <v>39</v>
      </c>
      <c r="H10" s="51" t="s">
        <v>39</v>
      </c>
    </row>
    <row r="11" spans="1:8" ht="18.600000000000001" customHeight="1" x14ac:dyDescent="0.15">
      <c r="A11" s="51" t="s">
        <v>48</v>
      </c>
      <c r="B11" s="52">
        <v>7</v>
      </c>
      <c r="C11" s="54" t="s">
        <v>39</v>
      </c>
      <c r="D11" s="54" t="s">
        <v>39</v>
      </c>
      <c r="E11" s="51" t="s">
        <v>49</v>
      </c>
      <c r="F11" s="52">
        <v>57</v>
      </c>
      <c r="G11" s="51" t="s">
        <v>39</v>
      </c>
      <c r="H11" s="51" t="s">
        <v>39</v>
      </c>
    </row>
    <row r="12" spans="1:8" ht="18.600000000000001" customHeight="1" x14ac:dyDescent="0.15">
      <c r="A12" s="51" t="s">
        <v>50</v>
      </c>
      <c r="B12" s="52">
        <v>8</v>
      </c>
      <c r="C12" s="54" t="s">
        <v>39</v>
      </c>
      <c r="D12" s="54" t="s">
        <v>39</v>
      </c>
      <c r="E12" s="51" t="s">
        <v>51</v>
      </c>
      <c r="F12" s="52">
        <v>58</v>
      </c>
      <c r="G12" s="51" t="s">
        <v>39</v>
      </c>
      <c r="H12" s="51" t="s">
        <v>39</v>
      </c>
    </row>
    <row r="13" spans="1:8" ht="18.600000000000001" customHeight="1" x14ac:dyDescent="0.15">
      <c r="A13" s="51" t="s">
        <v>52</v>
      </c>
      <c r="B13" s="52">
        <v>9</v>
      </c>
      <c r="C13" s="54" t="s">
        <v>39</v>
      </c>
      <c r="D13" s="54" t="s">
        <v>39</v>
      </c>
      <c r="E13" s="51" t="s">
        <v>53</v>
      </c>
      <c r="F13" s="52">
        <v>59</v>
      </c>
      <c r="G13" s="51" t="s">
        <v>39</v>
      </c>
      <c r="H13" s="51" t="s">
        <v>39</v>
      </c>
    </row>
    <row r="14" spans="1:8" ht="18.600000000000001" customHeight="1" x14ac:dyDescent="0.15">
      <c r="A14" s="51" t="s">
        <v>54</v>
      </c>
      <c r="B14" s="52">
        <v>10</v>
      </c>
      <c r="C14" s="54">
        <v>1400000</v>
      </c>
      <c r="D14" s="54">
        <v>1230000</v>
      </c>
      <c r="E14" s="51" t="s">
        <v>55</v>
      </c>
      <c r="F14" s="52">
        <v>60</v>
      </c>
      <c r="G14" s="51" t="s">
        <v>39</v>
      </c>
      <c r="H14" s="51" t="s">
        <v>39</v>
      </c>
    </row>
    <row r="15" spans="1:8" ht="18.600000000000001" customHeight="1" x14ac:dyDescent="0.15">
      <c r="A15" s="51" t="s">
        <v>56</v>
      </c>
      <c r="B15" s="52">
        <v>11</v>
      </c>
      <c r="C15" s="54" t="s">
        <v>39</v>
      </c>
      <c r="D15" s="54" t="s">
        <v>39</v>
      </c>
      <c r="E15" s="51" t="s">
        <v>57</v>
      </c>
      <c r="F15" s="52">
        <v>61</v>
      </c>
      <c r="G15" s="51" t="s">
        <v>39</v>
      </c>
      <c r="H15" s="51" t="s">
        <v>39</v>
      </c>
    </row>
    <row r="16" spans="1:8" ht="18.600000000000001" customHeight="1" x14ac:dyDescent="0.15">
      <c r="A16" s="51" t="s">
        <v>58</v>
      </c>
      <c r="B16" s="52">
        <v>12</v>
      </c>
      <c r="C16" s="54"/>
      <c r="D16" s="54" t="s">
        <v>39</v>
      </c>
      <c r="E16" s="51" t="s">
        <v>59</v>
      </c>
      <c r="F16" s="52">
        <v>62</v>
      </c>
      <c r="G16" s="51"/>
      <c r="H16" s="51"/>
    </row>
    <row r="17" spans="1:10" ht="18.600000000000001" customHeight="1" x14ac:dyDescent="0.15">
      <c r="A17" s="51" t="s">
        <v>60</v>
      </c>
      <c r="B17" s="52">
        <v>13</v>
      </c>
      <c r="C17" s="51"/>
      <c r="D17" s="51"/>
      <c r="E17" s="51" t="s">
        <v>61</v>
      </c>
      <c r="F17" s="52">
        <v>63</v>
      </c>
      <c r="G17" s="51"/>
      <c r="H17" s="51"/>
    </row>
    <row r="18" spans="1:10" ht="18.600000000000001" customHeight="1" x14ac:dyDescent="0.15">
      <c r="A18" s="51" t="s">
        <v>62</v>
      </c>
      <c r="B18" s="52">
        <v>14</v>
      </c>
      <c r="C18" s="51"/>
      <c r="D18" s="51"/>
      <c r="E18" s="55" t="s">
        <v>63</v>
      </c>
      <c r="F18" s="56">
        <v>70</v>
      </c>
      <c r="G18" s="55">
        <f>SUM(G5:G17)</f>
        <v>1451728</v>
      </c>
      <c r="H18" s="55">
        <f>SUM(H5:H17)</f>
        <v>540000</v>
      </c>
    </row>
    <row r="19" spans="1:10" ht="18.600000000000001" customHeight="1" x14ac:dyDescent="0.15">
      <c r="A19" s="55" t="s">
        <v>64</v>
      </c>
      <c r="B19" s="56">
        <v>20</v>
      </c>
      <c r="C19" s="55">
        <f>C5+C6+C7+SUM(C10:C18)</f>
        <v>2660801</v>
      </c>
      <c r="D19" s="57">
        <f>D5+D6+D7+SUM(D10:D18)</f>
        <v>3480606</v>
      </c>
      <c r="E19" s="51" t="s">
        <v>65</v>
      </c>
      <c r="F19" s="52"/>
      <c r="G19" s="51"/>
      <c r="H19" s="51"/>
    </row>
    <row r="20" spans="1:10" ht="18.600000000000001" customHeight="1" x14ac:dyDescent="0.15">
      <c r="A20" s="51" t="s">
        <v>66</v>
      </c>
      <c r="B20" s="52"/>
      <c r="C20" s="51"/>
      <c r="D20" s="51"/>
      <c r="E20" s="51" t="s">
        <v>67</v>
      </c>
      <c r="F20" s="52">
        <v>71</v>
      </c>
      <c r="G20" s="51">
        <v>2000000</v>
      </c>
      <c r="H20" s="51">
        <v>4000000</v>
      </c>
      <c r="J20" s="58"/>
    </row>
    <row r="21" spans="1:10" ht="18.600000000000001" customHeight="1" x14ac:dyDescent="0.15">
      <c r="A21" s="51" t="s">
        <v>68</v>
      </c>
      <c r="B21" s="52">
        <v>21</v>
      </c>
      <c r="C21" s="51">
        <v>0</v>
      </c>
      <c r="D21" s="51">
        <v>0</v>
      </c>
      <c r="E21" s="51" t="s">
        <v>69</v>
      </c>
      <c r="F21" s="52">
        <v>72</v>
      </c>
      <c r="G21" s="51" t="s">
        <v>39</v>
      </c>
      <c r="H21" s="51" t="s">
        <v>39</v>
      </c>
    </row>
    <row r="22" spans="1:10" ht="18.600000000000001" customHeight="1" x14ac:dyDescent="0.15">
      <c r="A22" s="51" t="s">
        <v>70</v>
      </c>
      <c r="B22" s="52"/>
      <c r="C22" s="51"/>
      <c r="D22" s="51"/>
      <c r="E22" s="51" t="s">
        <v>71</v>
      </c>
      <c r="F22" s="52">
        <v>73</v>
      </c>
      <c r="G22" s="51" t="s">
        <v>39</v>
      </c>
      <c r="H22" s="51" t="s">
        <v>39</v>
      </c>
    </row>
    <row r="23" spans="1:10" ht="18.600000000000001" customHeight="1" x14ac:dyDescent="0.15">
      <c r="A23" s="51" t="s">
        <v>72</v>
      </c>
      <c r="B23" s="52">
        <v>24</v>
      </c>
      <c r="C23" s="51">
        <v>5420000</v>
      </c>
      <c r="D23" s="51">
        <v>6780000</v>
      </c>
      <c r="E23" s="51" t="s">
        <v>73</v>
      </c>
      <c r="F23" s="52">
        <v>80</v>
      </c>
      <c r="G23" s="51" t="s">
        <v>39</v>
      </c>
      <c r="H23" s="51" t="s">
        <v>39</v>
      </c>
    </row>
    <row r="24" spans="1:10" ht="18.600000000000001" customHeight="1" x14ac:dyDescent="0.15">
      <c r="A24" s="51" t="s">
        <v>74</v>
      </c>
      <c r="B24" s="52">
        <v>25</v>
      </c>
      <c r="C24" s="51">
        <v>500000</v>
      </c>
      <c r="D24" s="51">
        <v>670000</v>
      </c>
      <c r="E24" s="51" t="s">
        <v>75</v>
      </c>
      <c r="F24" s="52">
        <v>81</v>
      </c>
      <c r="G24" s="51" t="s">
        <v>39</v>
      </c>
      <c r="H24" s="51" t="s">
        <v>39</v>
      </c>
    </row>
    <row r="25" spans="1:10" ht="18.600000000000001" customHeight="1" x14ac:dyDescent="0.15">
      <c r="A25" s="55" t="s">
        <v>76</v>
      </c>
      <c r="B25" s="56">
        <v>26</v>
      </c>
      <c r="C25" s="55">
        <f>C23-C24</f>
        <v>4920000</v>
      </c>
      <c r="D25" s="55">
        <f>D23-D24</f>
        <v>6110000</v>
      </c>
      <c r="E25" s="51"/>
      <c r="F25" s="52"/>
      <c r="G25" s="51"/>
      <c r="H25" s="51"/>
    </row>
    <row r="26" spans="1:10" ht="18.600000000000001" customHeight="1" x14ac:dyDescent="0.15">
      <c r="A26" s="51" t="s">
        <v>77</v>
      </c>
      <c r="B26" s="52">
        <v>27</v>
      </c>
      <c r="C26" s="51" t="s">
        <v>39</v>
      </c>
      <c r="D26" s="51" t="s">
        <v>39</v>
      </c>
      <c r="E26" s="55" t="s">
        <v>78</v>
      </c>
      <c r="F26" s="56">
        <v>83</v>
      </c>
      <c r="G26" s="55">
        <f>SUM(G20:G23)</f>
        <v>2000000</v>
      </c>
      <c r="H26" s="55">
        <f>SUM(H20:H23)</f>
        <v>4000000</v>
      </c>
    </row>
    <row r="27" spans="1:10" ht="18.600000000000001" customHeight="1" x14ac:dyDescent="0.15">
      <c r="A27" s="51" t="s">
        <v>79</v>
      </c>
      <c r="B27" s="52">
        <v>28</v>
      </c>
      <c r="C27" s="51" t="s">
        <v>39</v>
      </c>
      <c r="D27" s="51" t="s">
        <v>39</v>
      </c>
      <c r="E27" s="51" t="s">
        <v>80</v>
      </c>
      <c r="F27" s="52"/>
      <c r="G27" s="51"/>
      <c r="H27" s="51"/>
    </row>
    <row r="28" spans="1:10" ht="18.600000000000001" customHeight="1" x14ac:dyDescent="0.15">
      <c r="A28" s="51" t="s">
        <v>81</v>
      </c>
      <c r="B28" s="52">
        <v>29</v>
      </c>
      <c r="C28" s="51" t="s">
        <v>39</v>
      </c>
      <c r="D28" s="51" t="s">
        <v>39</v>
      </c>
      <c r="E28" s="51" t="s">
        <v>82</v>
      </c>
      <c r="F28" s="52">
        <v>85</v>
      </c>
      <c r="G28" s="51">
        <v>0</v>
      </c>
      <c r="H28" s="51">
        <v>0</v>
      </c>
    </row>
    <row r="29" spans="1:10" ht="18.600000000000001" customHeight="1" x14ac:dyDescent="0.15">
      <c r="A29" s="55" t="s">
        <v>83</v>
      </c>
      <c r="B29" s="56">
        <v>35</v>
      </c>
      <c r="C29" s="55">
        <f>SUM(C25:C28)</f>
        <v>4920000</v>
      </c>
      <c r="D29" s="55">
        <f>SUM(D25:D28)</f>
        <v>6110000</v>
      </c>
      <c r="E29" s="55" t="s">
        <v>84</v>
      </c>
      <c r="F29" s="56">
        <v>90</v>
      </c>
      <c r="G29" s="55">
        <f>G28+G26+G18</f>
        <v>3451728</v>
      </c>
      <c r="H29" s="55">
        <f>H26+H28+H18</f>
        <v>4540000</v>
      </c>
    </row>
    <row r="30" spans="1:10" ht="18.600000000000001" customHeight="1" x14ac:dyDescent="0.15">
      <c r="A30" s="51" t="s">
        <v>85</v>
      </c>
      <c r="B30" s="52"/>
      <c r="C30" s="51"/>
      <c r="D30" s="51"/>
      <c r="E30" s="51" t="s">
        <v>86</v>
      </c>
      <c r="F30" s="52"/>
      <c r="G30" s="51"/>
      <c r="H30" s="51"/>
    </row>
    <row r="31" spans="1:10" ht="18.600000000000001" customHeight="1" x14ac:dyDescent="0.15">
      <c r="A31" s="51" t="s">
        <v>87</v>
      </c>
      <c r="B31" s="52">
        <v>36</v>
      </c>
      <c r="C31" s="51">
        <v>0</v>
      </c>
      <c r="D31" s="51">
        <v>0</v>
      </c>
      <c r="E31" s="51" t="s">
        <v>88</v>
      </c>
      <c r="F31" s="52">
        <v>91</v>
      </c>
      <c r="G31" s="51">
        <v>3000000</v>
      </c>
      <c r="H31" s="51">
        <v>3000000</v>
      </c>
    </row>
    <row r="32" spans="1:10" ht="18.600000000000001" customHeight="1" x14ac:dyDescent="0.15">
      <c r="A32" s="51" t="s">
        <v>89</v>
      </c>
      <c r="B32" s="52">
        <v>37</v>
      </c>
      <c r="C32" s="51">
        <v>0</v>
      </c>
      <c r="D32" s="51">
        <v>0</v>
      </c>
      <c r="E32" s="51" t="s">
        <v>90</v>
      </c>
      <c r="F32" s="52">
        <v>92</v>
      </c>
      <c r="G32" s="51">
        <v>150000</v>
      </c>
      <c r="H32" s="51">
        <v>180000</v>
      </c>
    </row>
    <row r="33" spans="1:8" ht="18.600000000000001" customHeight="1" x14ac:dyDescent="0.15">
      <c r="A33" s="51"/>
      <c r="B33" s="52"/>
      <c r="C33" s="51"/>
      <c r="D33" s="51"/>
      <c r="E33" s="51" t="s">
        <v>91</v>
      </c>
      <c r="F33" s="52">
        <v>93</v>
      </c>
      <c r="G33" s="51">
        <v>480000</v>
      </c>
      <c r="H33" s="51">
        <v>360000</v>
      </c>
    </row>
    <row r="34" spans="1:8" ht="18.600000000000001" customHeight="1" x14ac:dyDescent="0.15">
      <c r="A34" s="55" t="s">
        <v>92</v>
      </c>
      <c r="B34" s="56">
        <v>40</v>
      </c>
      <c r="C34" s="55">
        <f>C31+C32</f>
        <v>0</v>
      </c>
      <c r="D34" s="55">
        <f>D31+D32</f>
        <v>0</v>
      </c>
      <c r="E34" s="51" t="s">
        <v>93</v>
      </c>
      <c r="F34" s="52">
        <v>94</v>
      </c>
      <c r="G34" s="51" t="s">
        <v>39</v>
      </c>
      <c r="H34" s="51" t="s">
        <v>39</v>
      </c>
    </row>
    <row r="35" spans="1:8" ht="18.600000000000001" customHeight="1" x14ac:dyDescent="0.15">
      <c r="A35" s="51" t="s">
        <v>94</v>
      </c>
      <c r="B35" s="52"/>
      <c r="C35" s="51"/>
      <c r="D35" s="51"/>
      <c r="E35" s="51" t="s">
        <v>95</v>
      </c>
      <c r="F35" s="52">
        <v>95</v>
      </c>
      <c r="G35" s="51">
        <v>499073</v>
      </c>
      <c r="H35" s="51">
        <v>1510606</v>
      </c>
    </row>
    <row r="36" spans="1:8" ht="18.600000000000001" customHeight="1" x14ac:dyDescent="0.15">
      <c r="A36" s="51" t="s">
        <v>96</v>
      </c>
      <c r="B36" s="52">
        <v>41</v>
      </c>
      <c r="C36" s="51">
        <v>0</v>
      </c>
      <c r="D36" s="51">
        <v>0</v>
      </c>
      <c r="E36" s="55" t="s">
        <v>97</v>
      </c>
      <c r="F36" s="56">
        <v>96</v>
      </c>
      <c r="G36" s="55">
        <f>G35+SUM(G31:G33)</f>
        <v>4129073</v>
      </c>
      <c r="H36" s="55">
        <f>H35+SUM(H31:H33)</f>
        <v>5050606</v>
      </c>
    </row>
    <row r="37" spans="1:8" ht="18.600000000000001" customHeight="1" x14ac:dyDescent="0.15">
      <c r="A37" s="51" t="s">
        <v>98</v>
      </c>
      <c r="B37" s="52"/>
      <c r="C37" s="51"/>
      <c r="D37" s="51"/>
      <c r="E37" s="51"/>
      <c r="F37" s="52"/>
      <c r="G37" s="51"/>
      <c r="H37" s="51"/>
    </row>
    <row r="38" spans="1:8" ht="18.600000000000001" customHeight="1" x14ac:dyDescent="0.15">
      <c r="A38" s="51" t="s">
        <v>99</v>
      </c>
      <c r="B38" s="52">
        <v>42</v>
      </c>
      <c r="C38" s="51">
        <v>0</v>
      </c>
      <c r="D38" s="51">
        <v>0</v>
      </c>
      <c r="E38" s="51"/>
      <c r="F38" s="52"/>
      <c r="G38" s="51"/>
      <c r="H38" s="51"/>
    </row>
    <row r="39" spans="1:8" ht="18.600000000000001" customHeight="1" x14ac:dyDescent="0.15">
      <c r="A39" s="55" t="s">
        <v>100</v>
      </c>
      <c r="B39" s="56">
        <v>50</v>
      </c>
      <c r="C39" s="55">
        <f>C19+C21+C29+C34+C36+C38</f>
        <v>7580801</v>
      </c>
      <c r="D39" s="55">
        <f>D19+D21+D29+D34+D36+D38</f>
        <v>9590606</v>
      </c>
      <c r="E39" s="55" t="s">
        <v>101</v>
      </c>
      <c r="F39" s="56">
        <v>100</v>
      </c>
      <c r="G39" s="55">
        <f>G36+G29</f>
        <v>7580801</v>
      </c>
      <c r="H39" s="55">
        <f>H36+H29</f>
        <v>9590606</v>
      </c>
    </row>
  </sheetData>
  <mergeCells count="3">
    <mergeCell ref="A1:H1"/>
    <mergeCell ref="C2:D2"/>
    <mergeCell ref="G2:H2"/>
  </mergeCells>
  <phoneticPr fontId="15" type="noConversion"/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"/>
  <sheetViews>
    <sheetView zoomScale="70" zoomScaleNormal="70" workbookViewId="0">
      <selection activeCell="F7" sqref="F7"/>
    </sheetView>
  </sheetViews>
  <sheetFormatPr defaultColWidth="9" defaultRowHeight="14.25" x14ac:dyDescent="0.15"/>
  <cols>
    <col min="1" max="1" width="32.75" style="3" customWidth="1"/>
    <col min="2" max="2" width="13" style="3" customWidth="1"/>
    <col min="3" max="4" width="19.375" style="3" customWidth="1"/>
    <col min="5" max="16384" width="9" style="3"/>
  </cols>
  <sheetData>
    <row r="1" spans="1:4" ht="27.75" x14ac:dyDescent="0.4">
      <c r="A1" s="64" t="s">
        <v>102</v>
      </c>
      <c r="B1" s="65"/>
      <c r="C1" s="65"/>
      <c r="D1" s="66"/>
    </row>
    <row r="2" spans="1:4" ht="18" x14ac:dyDescent="0.25">
      <c r="A2" s="4"/>
      <c r="B2" s="5"/>
      <c r="C2" s="6"/>
      <c r="D2" s="7"/>
    </row>
    <row r="3" spans="1:4" ht="30" customHeight="1" x14ac:dyDescent="0.15">
      <c r="A3" s="33" t="s">
        <v>25</v>
      </c>
      <c r="B3" s="34" t="s">
        <v>103</v>
      </c>
      <c r="C3" s="35">
        <v>44196</v>
      </c>
      <c r="D3" s="36" t="s">
        <v>27</v>
      </c>
    </row>
    <row r="4" spans="1:4" ht="30" customHeight="1" x14ac:dyDescent="0.15">
      <c r="A4" s="59" t="s">
        <v>104</v>
      </c>
      <c r="B4" s="59" t="s">
        <v>29</v>
      </c>
      <c r="C4" s="60" t="s">
        <v>105</v>
      </c>
      <c r="D4" s="60" t="s">
        <v>31</v>
      </c>
    </row>
    <row r="5" spans="1:4" ht="30" customHeight="1" x14ac:dyDescent="0.15">
      <c r="A5" s="32" t="s">
        <v>106</v>
      </c>
      <c r="B5" s="37">
        <v>1</v>
      </c>
      <c r="C5" s="38">
        <v>4567890</v>
      </c>
      <c r="D5" s="38">
        <v>5190123</v>
      </c>
    </row>
    <row r="6" spans="1:4" ht="30" customHeight="1" x14ac:dyDescent="0.15">
      <c r="A6" s="32" t="s">
        <v>107</v>
      </c>
      <c r="B6" s="37">
        <v>2</v>
      </c>
      <c r="C6" s="38">
        <v>1234567</v>
      </c>
      <c r="D6" s="38">
        <v>1334567</v>
      </c>
    </row>
    <row r="7" spans="1:4" ht="30" customHeight="1" x14ac:dyDescent="0.15">
      <c r="A7" s="32" t="s">
        <v>108</v>
      </c>
      <c r="B7" s="37">
        <v>3</v>
      </c>
      <c r="C7" s="38">
        <v>12345</v>
      </c>
      <c r="D7" s="38">
        <v>12367</v>
      </c>
    </row>
    <row r="8" spans="1:4" ht="30" customHeight="1" x14ac:dyDescent="0.15">
      <c r="A8" s="32" t="s">
        <v>109</v>
      </c>
      <c r="B8" s="37">
        <v>4</v>
      </c>
      <c r="C8" s="38">
        <v>12345</v>
      </c>
      <c r="D8" s="38">
        <v>12348</v>
      </c>
    </row>
    <row r="9" spans="1:4" ht="30" customHeight="1" x14ac:dyDescent="0.15">
      <c r="A9" s="32" t="s">
        <v>110</v>
      </c>
      <c r="B9" s="37">
        <v>5</v>
      </c>
      <c r="C9" s="38">
        <f>C5-C6-C7-C8</f>
        <v>3308633</v>
      </c>
      <c r="D9" s="38">
        <f>D5-D6-D7-D8</f>
        <v>3830841</v>
      </c>
    </row>
    <row r="10" spans="1:4" ht="30" customHeight="1" x14ac:dyDescent="0.15">
      <c r="A10" s="32" t="s">
        <v>111</v>
      </c>
      <c r="B10" s="37">
        <v>6</v>
      </c>
      <c r="C10" s="38">
        <v>180000</v>
      </c>
      <c r="D10" s="38">
        <v>209999</v>
      </c>
    </row>
    <row r="11" spans="1:4" ht="30" customHeight="1" x14ac:dyDescent="0.15">
      <c r="A11" s="32" t="s">
        <v>112</v>
      </c>
      <c r="B11" s="37">
        <v>7</v>
      </c>
      <c r="C11" s="38">
        <v>450000</v>
      </c>
      <c r="D11" s="38">
        <v>460000</v>
      </c>
    </row>
    <row r="12" spans="1:4" ht="30" customHeight="1" x14ac:dyDescent="0.15">
      <c r="A12" s="32" t="s">
        <v>113</v>
      </c>
      <c r="B12" s="37">
        <v>8</v>
      </c>
      <c r="C12" s="38">
        <v>129999</v>
      </c>
      <c r="D12" s="38">
        <v>150000</v>
      </c>
    </row>
    <row r="13" spans="1:4" ht="30" customHeight="1" x14ac:dyDescent="0.15">
      <c r="A13" s="32" t="s">
        <v>114</v>
      </c>
      <c r="B13" s="37">
        <v>9</v>
      </c>
      <c r="C13" s="38">
        <f>C9+C10-C11-C12</f>
        <v>2908634</v>
      </c>
      <c r="D13" s="38">
        <f>D9+D10-D11-D12</f>
        <v>3430840</v>
      </c>
    </row>
    <row r="14" spans="1:4" ht="30" customHeight="1" x14ac:dyDescent="0.15">
      <c r="A14" s="32" t="s">
        <v>115</v>
      </c>
      <c r="B14" s="37">
        <v>10</v>
      </c>
      <c r="C14" s="38">
        <v>200000</v>
      </c>
      <c r="D14" s="38">
        <v>180000</v>
      </c>
    </row>
    <row r="15" spans="1:4" ht="30" customHeight="1" x14ac:dyDescent="0.15">
      <c r="A15" s="32" t="s">
        <v>116</v>
      </c>
      <c r="B15" s="37">
        <v>11</v>
      </c>
      <c r="C15" s="38">
        <v>0</v>
      </c>
      <c r="D15" s="38">
        <v>0</v>
      </c>
    </row>
    <row r="16" spans="1:4" ht="30" customHeight="1" x14ac:dyDescent="0.15">
      <c r="A16" s="32" t="s">
        <v>117</v>
      </c>
      <c r="B16" s="37">
        <v>12</v>
      </c>
      <c r="C16" s="38">
        <v>1345</v>
      </c>
      <c r="D16" s="38">
        <v>10000</v>
      </c>
    </row>
    <row r="17" spans="1:4" ht="30" customHeight="1" x14ac:dyDescent="0.15">
      <c r="A17" s="32" t="s">
        <v>118</v>
      </c>
      <c r="B17" s="37">
        <v>13</v>
      </c>
      <c r="C17" s="38">
        <v>0</v>
      </c>
      <c r="D17" s="38">
        <v>50000</v>
      </c>
    </row>
    <row r="18" spans="1:4" ht="30" customHeight="1" x14ac:dyDescent="0.15">
      <c r="A18" s="32" t="s">
        <v>119</v>
      </c>
      <c r="B18" s="37">
        <v>14</v>
      </c>
      <c r="C18" s="38">
        <v>15000</v>
      </c>
      <c r="D18" s="38">
        <v>0</v>
      </c>
    </row>
    <row r="19" spans="1:4" ht="30" customHeight="1" x14ac:dyDescent="0.15">
      <c r="A19" s="32" t="s">
        <v>120</v>
      </c>
      <c r="B19" s="37">
        <v>15</v>
      </c>
      <c r="C19" s="38">
        <f>C13+C14+C15+C16-C17+C18</f>
        <v>3124979</v>
      </c>
      <c r="D19" s="38">
        <f>D13+D14+D15+D16-D17+D18</f>
        <v>3570840</v>
      </c>
    </row>
    <row r="20" spans="1:4" ht="30" customHeight="1" x14ac:dyDescent="0.15">
      <c r="A20" s="32" t="s">
        <v>121</v>
      </c>
      <c r="B20" s="37">
        <v>16</v>
      </c>
      <c r="C20" s="38">
        <v>1000000</v>
      </c>
      <c r="D20" s="38">
        <v>1120000</v>
      </c>
    </row>
    <row r="21" spans="1:4" ht="30" customHeight="1" x14ac:dyDescent="0.15">
      <c r="A21" s="32" t="s">
        <v>122</v>
      </c>
      <c r="B21" s="37">
        <v>17</v>
      </c>
      <c r="C21" s="38">
        <f>C19-C20</f>
        <v>2124979</v>
      </c>
      <c r="D21" s="38">
        <f>D19-D20</f>
        <v>2450840</v>
      </c>
    </row>
  </sheetData>
  <mergeCells count="1">
    <mergeCell ref="A1:D1"/>
  </mergeCells>
  <phoneticPr fontId="15" type="noConversion"/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="85" zoomScaleNormal="85" workbookViewId="0">
      <selection activeCell="M7" sqref="M7"/>
    </sheetView>
  </sheetViews>
  <sheetFormatPr defaultColWidth="9" defaultRowHeight="13.5" x14ac:dyDescent="0.15"/>
  <cols>
    <col min="1" max="1" width="20.875" customWidth="1"/>
    <col min="2" max="3" width="20" customWidth="1"/>
    <col min="4" max="4" width="18.625" customWidth="1"/>
    <col min="5" max="5" width="51.625" customWidth="1"/>
    <col min="7" max="7" width="9" hidden="1" customWidth="1"/>
  </cols>
  <sheetData>
    <row r="1" spans="1:7" ht="58.5" customHeight="1" x14ac:dyDescent="0.15">
      <c r="A1" s="67" t="s">
        <v>154</v>
      </c>
      <c r="B1" s="67"/>
      <c r="C1" s="67"/>
      <c r="D1" s="67"/>
      <c r="E1" s="67"/>
    </row>
    <row r="2" spans="1:7" ht="30" customHeight="1" x14ac:dyDescent="0.15">
      <c r="A2" s="41" t="s">
        <v>123</v>
      </c>
      <c r="B2" s="41" t="s">
        <v>124</v>
      </c>
      <c r="C2" s="41" t="s">
        <v>0</v>
      </c>
      <c r="D2" s="41" t="s">
        <v>1</v>
      </c>
      <c r="E2" s="41" t="s">
        <v>125</v>
      </c>
      <c r="G2" s="1" t="s">
        <v>2</v>
      </c>
    </row>
    <row r="3" spans="1:7" ht="18" x14ac:dyDescent="0.15">
      <c r="A3" s="42" t="s">
        <v>126</v>
      </c>
      <c r="B3" s="39"/>
      <c r="C3" s="39"/>
      <c r="D3" s="39"/>
      <c r="E3" s="39"/>
    </row>
    <row r="4" spans="1:7" ht="17.25" x14ac:dyDescent="0.15">
      <c r="A4" s="39" t="s">
        <v>153</v>
      </c>
      <c r="B4" s="39" t="s">
        <v>3</v>
      </c>
      <c r="C4" s="43">
        <f>資產負債表!C19/資產負債表!G18</f>
        <v>1.8328509197315199</v>
      </c>
      <c r="D4" s="43">
        <f>資產負債表!D19/資產負債表!H18</f>
        <v>6.4455666666666671</v>
      </c>
      <c r="E4" s="39" t="s">
        <v>127</v>
      </c>
      <c r="G4" s="2">
        <f>(D4-C4)/C4*100</f>
        <v>251.66889992399538</v>
      </c>
    </row>
    <row r="5" spans="1:7" ht="17.25" x14ac:dyDescent="0.15">
      <c r="A5" s="39"/>
      <c r="B5" s="39" t="s">
        <v>4</v>
      </c>
      <c r="C5" s="43">
        <f>(資產負債表!C19-資產負債表!C14)/資產負債表!G18</f>
        <v>0.86848293895275153</v>
      </c>
      <c r="D5" s="43">
        <f>(資產負債表!D19-資產負債表!D14)/資產負債表!H18</f>
        <v>4.1677888888888885</v>
      </c>
      <c r="E5" s="39" t="s">
        <v>128</v>
      </c>
      <c r="G5" s="2">
        <f t="shared" ref="G5:G24" si="0">(D5-C5)/C5*100</f>
        <v>379.89300675434811</v>
      </c>
    </row>
    <row r="6" spans="1:7" ht="17.25" x14ac:dyDescent="0.15">
      <c r="A6" s="39"/>
      <c r="B6" s="39" t="s">
        <v>5</v>
      </c>
      <c r="C6" s="43">
        <f>資產負債表!C5/資產負債表!G18</f>
        <v>0.70346097891616055</v>
      </c>
      <c r="D6" s="43">
        <f>(資產負債表!D5)/資產負債表!H18</f>
        <v>3.5138611111111113</v>
      </c>
      <c r="E6" s="39" t="s">
        <v>129</v>
      </c>
      <c r="G6" s="2">
        <f t="shared" si="0"/>
        <v>399.51045138637289</v>
      </c>
    </row>
    <row r="7" spans="1:7" ht="17.25" x14ac:dyDescent="0.15">
      <c r="A7" s="39" t="s">
        <v>152</v>
      </c>
      <c r="B7" s="39" t="s">
        <v>6</v>
      </c>
      <c r="C7" s="43">
        <f>資產負債表!G29/資產負債表!C39</f>
        <v>0.45532497159600943</v>
      </c>
      <c r="D7" s="43">
        <f>資產負債表!H29/資產負債表!D39</f>
        <v>0.47337988861183539</v>
      </c>
      <c r="E7" s="39" t="s">
        <v>130</v>
      </c>
      <c r="G7" s="2">
        <f t="shared" si="0"/>
        <v>3.9652815334374676</v>
      </c>
    </row>
    <row r="8" spans="1:7" ht="17.25" x14ac:dyDescent="0.15">
      <c r="A8" s="39"/>
      <c r="B8" s="39"/>
      <c r="C8" s="43"/>
      <c r="D8" s="43"/>
      <c r="E8" s="39"/>
      <c r="G8" s="2"/>
    </row>
    <row r="9" spans="1:7" ht="18" x14ac:dyDescent="0.15">
      <c r="A9" s="44" t="s">
        <v>149</v>
      </c>
      <c r="B9" s="39" t="s">
        <v>7</v>
      </c>
      <c r="C9" s="43">
        <f>利潤表!C6/(資產負債表!D14+資產負債表!C14)/12</f>
        <v>3.9118092522179973E-2</v>
      </c>
      <c r="D9" s="43">
        <f>利潤表!D6/(資產負債表!D14+資產負債表!C14)/12</f>
        <v>4.2286660329531052E-2</v>
      </c>
      <c r="E9" s="39" t="s">
        <v>131</v>
      </c>
      <c r="G9" s="2">
        <f t="shared" si="0"/>
        <v>8.1000059130043205</v>
      </c>
    </row>
    <row r="10" spans="1:7" ht="17.25" x14ac:dyDescent="0.15">
      <c r="A10" s="39"/>
      <c r="B10" s="39" t="s">
        <v>8</v>
      </c>
      <c r="C10" s="43">
        <f>300000/(資產負債表!D10+資產負債表!C10)/12</f>
        <v>4.4908458597993854E-2</v>
      </c>
      <c r="D10" s="43">
        <f>360000/(資產負債表!D10+資產負債表!C10)/12</f>
        <v>5.3890150317592617E-2</v>
      </c>
      <c r="E10" s="39" t="s">
        <v>132</v>
      </c>
      <c r="G10" s="2">
        <f t="shared" si="0"/>
        <v>19.999999999999982</v>
      </c>
    </row>
    <row r="11" spans="1:7" ht="17.25" x14ac:dyDescent="0.15">
      <c r="A11" s="39"/>
      <c r="B11" s="39" t="s">
        <v>9</v>
      </c>
      <c r="C11" s="43">
        <f>利潤表!C5/(資產負債表!D19+資產負債表!C19)/12</f>
        <v>6.1982132107512168E-2</v>
      </c>
      <c r="D11" s="43">
        <f>利潤表!D5/(資產負債表!D19+資產負債表!C19)/12</f>
        <v>7.0425270626095951E-2</v>
      </c>
      <c r="E11" s="39" t="s">
        <v>133</v>
      </c>
      <c r="G11" s="2">
        <f t="shared" si="0"/>
        <v>13.621891070056435</v>
      </c>
    </row>
    <row r="12" spans="1:7" ht="17.25" x14ac:dyDescent="0.15">
      <c r="A12" s="39"/>
      <c r="B12" s="39" t="s">
        <v>10</v>
      </c>
      <c r="C12" s="43">
        <f>利潤表!C5/(資產負債表!D29+資產負債表!C29)/12</f>
        <v>3.4511106074342705E-2</v>
      </c>
      <c r="D12" s="43">
        <f>利潤表!D5/(資產負債表!D29+資產負債表!C29)/12</f>
        <v>3.9212171350861288E-2</v>
      </c>
      <c r="E12" s="40" t="s">
        <v>134</v>
      </c>
      <c r="G12" s="2">
        <f t="shared" si="0"/>
        <v>13.621891070056408</v>
      </c>
    </row>
    <row r="13" spans="1:7" ht="17.25" x14ac:dyDescent="0.15">
      <c r="A13" s="39"/>
      <c r="B13" s="39" t="s">
        <v>11</v>
      </c>
      <c r="C13" s="43">
        <f>利潤表!C5/(資產負債表!D39+資產負債表!C39)/12</f>
        <v>2.2168101891708699E-2</v>
      </c>
      <c r="D13" s="43">
        <f>利潤表!D5/(資產負債表!D39+資產負債表!C39)/12</f>
        <v>2.5187816583696374E-2</v>
      </c>
      <c r="E13" s="39" t="s">
        <v>135</v>
      </c>
      <c r="G13" s="2">
        <f t="shared" si="0"/>
        <v>13.621891070056419</v>
      </c>
    </row>
    <row r="14" spans="1:7" ht="17.25" x14ac:dyDescent="0.15">
      <c r="A14" s="39"/>
      <c r="B14" s="39"/>
      <c r="C14" s="43"/>
      <c r="D14" s="43"/>
      <c r="E14" s="39"/>
      <c r="G14" s="2"/>
    </row>
    <row r="15" spans="1:7" ht="18" x14ac:dyDescent="0.15">
      <c r="A15" s="45" t="s">
        <v>150</v>
      </c>
      <c r="B15" s="39" t="s">
        <v>12</v>
      </c>
      <c r="C15" s="43">
        <f>利潤表!C21/利潤表!C9</f>
        <v>0.6422528579023421</v>
      </c>
      <c r="D15" s="43">
        <f>利潤表!D21/利潤表!D9</f>
        <v>0.63976552407160725</v>
      </c>
      <c r="E15" s="39" t="s">
        <v>136</v>
      </c>
      <c r="G15" s="2">
        <f t="shared" si="0"/>
        <v>-0.38728264111719413</v>
      </c>
    </row>
    <row r="16" spans="1:7" ht="17.25" x14ac:dyDescent="0.15">
      <c r="A16" s="39"/>
      <c r="B16" s="39" t="s">
        <v>13</v>
      </c>
      <c r="C16" s="43">
        <f>(利潤表!C19+利潤表!C12)/(資產負債表!D39+資產負債表!C39)/12</f>
        <v>1.5796502095994036E-2</v>
      </c>
      <c r="D16" s="43">
        <f>(利潤表!D19+利潤表!D12)/(資產負債表!D39+資產負債表!C39)/12</f>
        <v>1.8057343815797971E-2</v>
      </c>
      <c r="E16" s="39" t="s">
        <v>137</v>
      </c>
      <c r="G16" s="2">
        <f t="shared" si="0"/>
        <v>14.312293354978125</v>
      </c>
    </row>
    <row r="17" spans="1:7" ht="17.25" x14ac:dyDescent="0.15">
      <c r="A17" s="39"/>
      <c r="B17" s="39" t="s">
        <v>14</v>
      </c>
      <c r="C17" s="43">
        <f>利潤表!C21/(資產負債表!D39+資產負債表!C39)/12</f>
        <v>1.0312584363840036E-2</v>
      </c>
      <c r="D17" s="43">
        <f>利潤表!D21/(資產負債表!D39+資產負債表!C39)/12</f>
        <v>1.1893997193512836E-2</v>
      </c>
      <c r="E17" s="39" t="s">
        <v>138</v>
      </c>
      <c r="G17" s="2">
        <f t="shared" si="0"/>
        <v>15.334786837893452</v>
      </c>
    </row>
    <row r="18" spans="1:7" ht="17.25" x14ac:dyDescent="0.15">
      <c r="A18" s="39"/>
      <c r="B18" s="39" t="s">
        <v>15</v>
      </c>
      <c r="C18" s="43">
        <f>(利潤表!C5-利潤表!C6)/利潤表!C5</f>
        <v>0.72972926230710455</v>
      </c>
      <c r="D18" s="43">
        <f>(利潤表!D5-利潤表!D6)/利潤表!D5</f>
        <v>0.74286409011886612</v>
      </c>
      <c r="E18" s="39" t="s">
        <v>139</v>
      </c>
      <c r="G18" s="2">
        <f t="shared" si="0"/>
        <v>1.7999590382650446</v>
      </c>
    </row>
    <row r="19" spans="1:7" ht="17.25" x14ac:dyDescent="0.15">
      <c r="A19" s="39"/>
      <c r="B19" s="39" t="s">
        <v>16</v>
      </c>
      <c r="C19" s="43">
        <f>利潤表!C21/(利潤表!C6+利潤表!C7+利潤表!C8+利潤表!C11+利潤表!C12+利潤表!C20)</f>
        <v>0.74842810933568515</v>
      </c>
      <c r="D19" s="43">
        <f>利潤表!D21/(利潤表!D6+利潤表!D7+利潤表!D8+利潤表!D11+利潤表!D12+利潤表!D20)</f>
        <v>0.79333644516751789</v>
      </c>
      <c r="E19" s="39" t="s">
        <v>140</v>
      </c>
      <c r="G19" s="2">
        <f t="shared" si="0"/>
        <v>6.0003539781120701</v>
      </c>
    </row>
    <row r="20" spans="1:7" ht="17.25" x14ac:dyDescent="0.15">
      <c r="A20" s="39"/>
      <c r="B20" s="39" t="s">
        <v>17</v>
      </c>
      <c r="C20" s="43">
        <f>利潤表!C9/利潤表!C5</f>
        <v>0.72432414090531949</v>
      </c>
      <c r="D20" s="43">
        <f>利潤表!D9/利潤表!D5</f>
        <v>0.73810216058463352</v>
      </c>
      <c r="E20" s="39" t="s">
        <v>141</v>
      </c>
      <c r="G20" s="2">
        <f t="shared" si="0"/>
        <v>1.9021897657715965</v>
      </c>
    </row>
    <row r="21" spans="1:7" ht="17.25" x14ac:dyDescent="0.15">
      <c r="A21" s="39"/>
      <c r="B21" s="39"/>
      <c r="C21" s="43"/>
      <c r="D21" s="43"/>
      <c r="E21" s="39"/>
      <c r="G21" s="2"/>
    </row>
    <row r="22" spans="1:7" ht="18" x14ac:dyDescent="0.15">
      <c r="A22" s="44" t="s">
        <v>151</v>
      </c>
      <c r="B22" s="39" t="s">
        <v>18</v>
      </c>
      <c r="C22" s="43">
        <v>0.12</v>
      </c>
      <c r="D22" s="43">
        <f>(利潤表!D5-利潤表!C5)/利潤表!C5</f>
        <v>0.13621891070056416</v>
      </c>
      <c r="E22" s="39" t="s">
        <v>142</v>
      </c>
      <c r="G22" s="2">
        <f t="shared" si="0"/>
        <v>13.515758917136806</v>
      </c>
    </row>
    <row r="23" spans="1:7" ht="17.25" x14ac:dyDescent="0.15">
      <c r="A23" s="39"/>
      <c r="B23" s="39" t="s">
        <v>19</v>
      </c>
      <c r="C23" s="43">
        <v>0.21</v>
      </c>
      <c r="D23" s="43">
        <f>(資產負債表!H36-資產負債表!G36)/資產負債表!G36</f>
        <v>0.2231815712630898</v>
      </c>
      <c r="E23" s="39" t="s">
        <v>143</v>
      </c>
      <c r="G23" s="2">
        <f t="shared" si="0"/>
        <v>6.2769386967094301</v>
      </c>
    </row>
    <row r="24" spans="1:7" ht="17.25" x14ac:dyDescent="0.15">
      <c r="A24" s="39"/>
      <c r="B24" s="39" t="s">
        <v>20</v>
      </c>
      <c r="C24" s="43">
        <v>0.25</v>
      </c>
      <c r="D24" s="43">
        <f>(資產負債表!D39-資產負債表!C39)/資產負債表!C39</f>
        <v>0.26511776262165437</v>
      </c>
      <c r="E24" s="39" t="s">
        <v>144</v>
      </c>
      <c r="G24" s="2">
        <f t="shared" si="0"/>
        <v>6.0471050486617495</v>
      </c>
    </row>
  </sheetData>
  <mergeCells count="1">
    <mergeCell ref="A1:E1"/>
  </mergeCells>
  <phoneticPr fontId="15" type="noConversion"/>
  <pageMargins left="0.7" right="0.7" top="0.75" bottom="0.75" header="0.3" footer="0.3"/>
  <pageSetup paperSize="9" fitToWidth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workbookViewId="0">
      <selection activeCell="H13" sqref="H13"/>
    </sheetView>
  </sheetViews>
  <sheetFormatPr defaultColWidth="9" defaultRowHeight="16.5" x14ac:dyDescent="0.15"/>
  <cols>
    <col min="1" max="16384" width="9" style="46"/>
  </cols>
  <sheetData>
    <row r="2" spans="1:7" ht="54" customHeight="1" x14ac:dyDescent="0.15">
      <c r="A2" s="68" t="s">
        <v>145</v>
      </c>
      <c r="B2" s="68"/>
      <c r="C2" s="68"/>
      <c r="D2" s="68"/>
      <c r="E2" s="68"/>
      <c r="F2" s="68"/>
      <c r="G2" s="68"/>
    </row>
    <row r="4" spans="1:7" ht="39" customHeight="1" x14ac:dyDescent="0.15">
      <c r="A4" s="68" t="s">
        <v>146</v>
      </c>
      <c r="B4" s="68"/>
      <c r="C4" s="68"/>
      <c r="D4" s="68"/>
      <c r="E4" s="68"/>
      <c r="F4" s="68"/>
      <c r="G4" s="68"/>
    </row>
    <row r="6" spans="1:7" ht="36.950000000000003" customHeight="1" x14ac:dyDescent="0.15">
      <c r="A6" s="68" t="s">
        <v>147</v>
      </c>
      <c r="B6" s="68"/>
      <c r="C6" s="68"/>
      <c r="D6" s="68"/>
      <c r="E6" s="68"/>
      <c r="F6" s="68"/>
      <c r="G6" s="68"/>
    </row>
    <row r="7" spans="1:7" x14ac:dyDescent="0.15">
      <c r="A7" s="47"/>
      <c r="B7" s="47"/>
      <c r="C7" s="47"/>
      <c r="D7" s="47"/>
      <c r="E7" s="47"/>
      <c r="F7" s="47"/>
      <c r="G7" s="47"/>
    </row>
    <row r="8" spans="1:7" x14ac:dyDescent="0.15">
      <c r="A8" s="68" t="s">
        <v>148</v>
      </c>
      <c r="B8" s="68"/>
      <c r="C8" s="68"/>
      <c r="D8" s="68"/>
      <c r="E8" s="68"/>
      <c r="F8" s="68"/>
      <c r="G8" s="68"/>
    </row>
  </sheetData>
  <mergeCells count="4">
    <mergeCell ref="A2:G2"/>
    <mergeCell ref="A4:G4"/>
    <mergeCell ref="A6:G6"/>
    <mergeCell ref="A8:G8"/>
  </mergeCells>
  <phoneticPr fontId="1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命名範圍</vt:lpstr>
      </vt:variant>
      <vt:variant>
        <vt:i4>1</vt:i4>
      </vt:variant>
    </vt:vector>
  </HeadingPairs>
  <TitlesOfParts>
    <vt:vector size="10" baseType="lpstr">
      <vt:lpstr>看板</vt:lpstr>
      <vt:lpstr>照相機</vt:lpstr>
      <vt:lpstr>發展指標耗崽</vt:lpstr>
      <vt:lpstr>盈利指標耗崽</vt:lpstr>
      <vt:lpstr>營運指標耗崽</vt:lpstr>
      <vt:lpstr>資產負債表</vt:lpstr>
      <vt:lpstr>利潤表</vt:lpstr>
      <vt:lpstr>指標計算表</vt:lpstr>
      <vt:lpstr>使用說明</vt:lpstr>
      <vt:lpstr>指標計算表!Print_Area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耗崽</dc:creator>
  <cp:lastModifiedBy>耗崽</cp:lastModifiedBy>
  <cp:lastPrinted>2020-12-31T09:46:52Z</cp:lastPrinted>
  <dcterms:created xsi:type="dcterms:W3CDTF">2020-12-25T15:22:00Z</dcterms:created>
  <dcterms:modified xsi:type="dcterms:W3CDTF">2020-12-31T10:18:04Z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  <property fmtid="{D5CDD505-2E9C-101B-9397-08002B2CF9AE}" pid="3" name="KSOTemplateUUID">
    <vt:lpwstr>v1.0_mb_wIPDlQN6Ku/1U1XVtPyZUQ==</vt:lpwstr>
  </property>
</Properties>
</file>